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695" yWindow="285" windowWidth="5970" windowHeight="6720" tabRatio="630" activeTab="0"/>
  </bookViews>
  <sheets>
    <sheet name="Summary" sheetId="1" r:id="rId1"/>
    <sheet name="P&amp;L" sheetId="2" r:id="rId2"/>
    <sheet name="BS" sheetId="3" r:id="rId3"/>
    <sheet name="Equity" sheetId="4" r:id="rId4"/>
    <sheet name="CashFlow" sheetId="5" r:id="rId5"/>
    <sheet name="Notes BMSB" sheetId="6" r:id="rId6"/>
    <sheet name="Notes Account" sheetId="7" r:id="rId7"/>
  </sheets>
  <definedNames>
    <definedName name="_xlnm.Print_Area" localSheetId="4">'CashFlow'!$A$1:$F$67</definedName>
    <definedName name="_xlnm.Print_Area" localSheetId="3">'Equity'!$A$1:$L$49</definedName>
    <definedName name="_xlnm.Print_Area" localSheetId="6">'Notes Account'!$A$1:$E$54</definedName>
    <definedName name="_xlnm.Print_Area" localSheetId="5">'Notes BMSB'!$A$1:$F$91</definedName>
    <definedName name="_xlnm.Print_Area" localSheetId="1">'P&amp;L'!$A$1:$H$43</definedName>
    <definedName name="_xlnm.Print_Area" localSheetId="0">'Summary'!$A$1:$F$68</definedName>
    <definedName name="_xlnm.Print_Titles" localSheetId="6">'Notes Account'!$1:$7</definedName>
    <definedName name="_xlnm.Print_Titles" localSheetId="5">'Notes BMSB'!$1:$7</definedName>
  </definedNames>
  <calcPr fullCalcOnLoad="1"/>
</workbook>
</file>

<file path=xl/sharedStrings.xml><?xml version="1.0" encoding="utf-8"?>
<sst xmlns="http://schemas.openxmlformats.org/spreadsheetml/2006/main" count="426" uniqueCount="280">
  <si>
    <t>PORTRADE DOTCOM BERHAD</t>
  </si>
  <si>
    <t>(Incorporated in Malaysia)</t>
  </si>
  <si>
    <t>RM</t>
  </si>
  <si>
    <t>Revenue</t>
  </si>
  <si>
    <t>Amortisation of goodwill</t>
  </si>
  <si>
    <t>Taxation</t>
  </si>
  <si>
    <t>Dividend per share (sen)</t>
  </si>
  <si>
    <t>N/A</t>
  </si>
  <si>
    <t>Nil</t>
  </si>
  <si>
    <t>CURRENT ASSETS</t>
  </si>
  <si>
    <t>Cash and bank balances</t>
  </si>
  <si>
    <t>CURRENT LIABILITIES</t>
  </si>
  <si>
    <t>Share capital</t>
  </si>
  <si>
    <t>Financial Results</t>
  </si>
  <si>
    <t>Reference No.</t>
  </si>
  <si>
    <t>(If applicable)</t>
  </si>
  <si>
    <t>Company Name</t>
  </si>
  <si>
    <t>Stock Name</t>
  </si>
  <si>
    <t>Contact Person</t>
  </si>
  <si>
    <t>Designation</t>
  </si>
  <si>
    <t>Part A1:  QUARTERLY REPORT</t>
  </si>
  <si>
    <t>Quarterly report for the</t>
  </si>
  <si>
    <t>financial period ended</t>
  </si>
  <si>
    <t>Quarter</t>
  </si>
  <si>
    <t>Financial Year End</t>
  </si>
  <si>
    <t>The figures</t>
  </si>
  <si>
    <t>Please attach the full Quarterly Report her:</t>
  </si>
  <si>
    <t>Remarks:</t>
  </si>
  <si>
    <t>Part A2:  SUMMARY OF KEY FINANCIAL INFORMATION</t>
  </si>
  <si>
    <t>Summary of Key Financial Information for the financial period ended</t>
  </si>
  <si>
    <t>PORTRAD</t>
  </si>
  <si>
    <t>LAU HONG THIAM</t>
  </si>
  <si>
    <t>DIRECTOR</t>
  </si>
  <si>
    <t>Have not been audited</t>
  </si>
  <si>
    <t>CURRENT YEAR</t>
  </si>
  <si>
    <t>PRECEDING YEAR</t>
  </si>
  <si>
    <t>QUARTER</t>
  </si>
  <si>
    <t>CORRESPONDING</t>
  </si>
  <si>
    <t>TO DATE</t>
  </si>
  <si>
    <t>PERIOD</t>
  </si>
  <si>
    <t>RM '000</t>
  </si>
  <si>
    <t>INDIVIDUAL QUARTER</t>
  </si>
  <si>
    <t>CUMULATIVE QUARTER</t>
  </si>
  <si>
    <t>Profit/(loss) before tax</t>
  </si>
  <si>
    <t>Profit/(loss) after tax and</t>
  </si>
  <si>
    <t>minority interest</t>
  </si>
  <si>
    <t>Net profit/(loss) for the period</t>
  </si>
  <si>
    <t>Basic earnings/(loss) per share (sen)</t>
  </si>
  <si>
    <t>AS AT END OF CURRENT QUARTER*</t>
  </si>
  <si>
    <t>AS AT PRECEDING FINANCIAL YEAR ENDED</t>
  </si>
  <si>
    <t>Part A3:  ADDITIONAL INFORMATION</t>
  </si>
  <si>
    <t>Profit/(loss) from operations</t>
  </si>
  <si>
    <t>Gross interest income</t>
  </si>
  <si>
    <t>Gross interest expense</t>
  </si>
  <si>
    <t>CONDENSED CONSOLIDATED STATEMENT OF CHANGES IN EQUITY</t>
  </si>
  <si>
    <t>Share</t>
  </si>
  <si>
    <t>Capital</t>
  </si>
  <si>
    <t>Nominal</t>
  </si>
  <si>
    <t>Value</t>
  </si>
  <si>
    <t>Premium</t>
  </si>
  <si>
    <t xml:space="preserve">Retained </t>
  </si>
  <si>
    <t>Profits</t>
  </si>
  <si>
    <t>Non-distributable Reserves</t>
  </si>
  <si>
    <t>Distributable</t>
  </si>
  <si>
    <t>Total</t>
  </si>
  <si>
    <t>Reserves</t>
  </si>
  <si>
    <t xml:space="preserve">Grand </t>
  </si>
  <si>
    <t>CASH FLOWS FROM OPERATING ACTIVITIES</t>
  </si>
  <si>
    <t>Adjustments for:</t>
  </si>
  <si>
    <t>Depreciation</t>
  </si>
  <si>
    <t>Amortisation of deferred expenditure</t>
  </si>
  <si>
    <t>Interest income</t>
  </si>
  <si>
    <t>Interest expenses</t>
  </si>
  <si>
    <t>Operating profit before working capital changes</t>
  </si>
  <si>
    <t>Cash generated from operations</t>
  </si>
  <si>
    <t>Interest paid</t>
  </si>
  <si>
    <t>Taxes paid</t>
  </si>
  <si>
    <t>Net cash from operating activities</t>
  </si>
  <si>
    <t>CASH FLOWS FROM INVESTING ACTIVITIES</t>
  </si>
  <si>
    <t>Deferred expenditure incurred</t>
  </si>
  <si>
    <t>Interest received</t>
  </si>
  <si>
    <t>Purchase of property, plant and equipment</t>
  </si>
  <si>
    <t>Net cash used in investing activities</t>
  </si>
  <si>
    <t>CASH FLOWS FROM FINANCING ACTIVITIES</t>
  </si>
  <si>
    <t>Hire purchase repayments</t>
  </si>
  <si>
    <t>(The Condensed Cashflow Statement should be read in conjunction with the Financial Statements</t>
  </si>
  <si>
    <t>Review of Performance</t>
  </si>
  <si>
    <t>Current Quarter</t>
  </si>
  <si>
    <t>Previous Quarter</t>
  </si>
  <si>
    <t>Current Year Prospects</t>
  </si>
  <si>
    <t>Forecasts of Profit After Tax</t>
  </si>
  <si>
    <t>Not applicable as no forecast was disclosed in any public document.</t>
  </si>
  <si>
    <t>Tax Expenses</t>
  </si>
  <si>
    <t>Cumulative Quarter</t>
  </si>
  <si>
    <t>Current income tax</t>
  </si>
  <si>
    <t>Deferred taxation</t>
  </si>
  <si>
    <t>Foreign taxation</t>
  </si>
  <si>
    <t>Unquoted Investments and/or Properties</t>
  </si>
  <si>
    <t>Quoted Securities Other Than Securities in Existing Subsidiaries and Associated Companies</t>
  </si>
  <si>
    <t>Status of Corporate Proposals</t>
  </si>
  <si>
    <t>Group Borrowings and Debt Securities</t>
  </si>
  <si>
    <t>Off Balance Sheet Financial Instruments</t>
  </si>
  <si>
    <t>Contingent Liabilities/Contingent Assets</t>
  </si>
  <si>
    <t>Dividend</t>
  </si>
  <si>
    <t>Earnings Per Share</t>
  </si>
  <si>
    <t>EPS (sen) - Basic</t>
  </si>
  <si>
    <t xml:space="preserve">                 - Diluted    </t>
  </si>
  <si>
    <t>Notes to the Interim Financial Statements</t>
  </si>
  <si>
    <t>Audit Report of the Preceding Annual Financial Statements</t>
  </si>
  <si>
    <t>The auditors' report of the preceding annual financial statements was not subject to any qualification.</t>
  </si>
  <si>
    <t>Seasonal or Cyclical Factors of Interim Operations</t>
  </si>
  <si>
    <t>There were no seasonal or cyclical factors affecting the results of the Group for the current interim period.</t>
  </si>
  <si>
    <t>Unusual Items Affecting Assets, Liabilities, Equity, Net Income, or Cash</t>
  </si>
  <si>
    <t>Material Changes in Estimates</t>
  </si>
  <si>
    <t>Issuances, Cancellations, Repurchases, Resale and Repayment of Debt and Equity Securities</t>
  </si>
  <si>
    <t>Dividends</t>
  </si>
  <si>
    <t>Segmental Information</t>
  </si>
  <si>
    <t>Malaysia</t>
  </si>
  <si>
    <t>Philippines</t>
  </si>
  <si>
    <t>Consolidated</t>
  </si>
  <si>
    <t>Revenue from external customers</t>
  </si>
  <si>
    <t>Segment result</t>
  </si>
  <si>
    <t>Other income</t>
  </si>
  <si>
    <t>Other expenses</t>
  </si>
  <si>
    <t>Valuations of Property, Plant and Equipment</t>
  </si>
  <si>
    <t>The property, plant and equipment were acquired at cost during the financial year.</t>
  </si>
  <si>
    <t>Material Events Subsequent to the End of the Interim Period</t>
  </si>
  <si>
    <t>There have been no material events subsequent to the end of the financial year that have not been reflected in the financial statements for the current year.</t>
  </si>
  <si>
    <t>Changes in the Composition of the Group</t>
  </si>
  <si>
    <t>There were no changes in estimates of amounts reported in prior interim periods of the current financial year or changes in estimates of amounts reported in prior financial years that have a material effect in the current interim period.</t>
  </si>
  <si>
    <t>Current year-to-date</t>
  </si>
  <si>
    <t>There were no purchases and disposals of quoted securities for the current quarter and financial year-to-date.</t>
  </si>
  <si>
    <t>Ringgit</t>
  </si>
  <si>
    <t>Borrowings</t>
  </si>
  <si>
    <t>Foreign</t>
  </si>
  <si>
    <t>Currency</t>
  </si>
  <si>
    <t>Long-Term Portion of Hire Purchase</t>
  </si>
  <si>
    <t>Short-Term Portion of Hire Purchase</t>
  </si>
  <si>
    <t>-</t>
  </si>
  <si>
    <t xml:space="preserve">There were no items affecting assets, liabilities, equity, net income, or cash that are unusual in nature, size or incidence for the current interim period. </t>
  </si>
  <si>
    <t>Overdraft Facility</t>
  </si>
  <si>
    <t>The breakdown of foreign taxation as follows.</t>
  </si>
  <si>
    <t>Foreign Taxation</t>
  </si>
  <si>
    <t>Cost of sales</t>
  </si>
  <si>
    <t>Other operating income</t>
  </si>
  <si>
    <t>Administrative and other operating expense</t>
  </si>
  <si>
    <t>Finance costs, net</t>
  </si>
  <si>
    <t xml:space="preserve">Taxation </t>
  </si>
  <si>
    <t>Minority interests</t>
  </si>
  <si>
    <t>Net dividend per share (sen) Proposed</t>
  </si>
  <si>
    <t>NON-CURRENT ASSETS</t>
  </si>
  <si>
    <t>Property, plant and equipment</t>
  </si>
  <si>
    <t>Deferred expenditure</t>
  </si>
  <si>
    <t>Goodwill on consolidation</t>
  </si>
  <si>
    <t>Deferred tax assets</t>
  </si>
  <si>
    <t>Trade receivables</t>
  </si>
  <si>
    <t>Other receivables</t>
  </si>
  <si>
    <t>FINANCED BY:</t>
  </si>
  <si>
    <t>Share premium</t>
  </si>
  <si>
    <t>Retained profits</t>
  </si>
  <si>
    <t>Foreign exchange reserve</t>
  </si>
  <si>
    <t>Long term payable</t>
  </si>
  <si>
    <t>Deferred tax liabilities</t>
  </si>
  <si>
    <t>Non-current liabilities</t>
  </si>
  <si>
    <t>CONDENSED CONSOLIDATED INCOME STATEMENT</t>
  </si>
  <si>
    <t xml:space="preserve">3 Months Ended </t>
  </si>
  <si>
    <t xml:space="preserve">Cumulative Quarter Ended </t>
  </si>
  <si>
    <t xml:space="preserve">(The Condensed Consolidated Income Statement should be read in conjunction with the Financial Statements for the year </t>
  </si>
  <si>
    <t>CONDENSED CONSOLIDATED BALANCE SHEET</t>
  </si>
  <si>
    <t>Shareholders' equity</t>
  </si>
  <si>
    <t>(The Condensed Balance Sheet should be read in conjunction with the Financial Statements</t>
  </si>
  <si>
    <t>CONDENSED CASHFLOW STATEMENT</t>
  </si>
  <si>
    <t>Basis of Preparation</t>
  </si>
  <si>
    <t>Material changes in profit/(loss) before taxation for the current quarter as compared with the immediate preceding quarter</t>
  </si>
  <si>
    <t>NIL</t>
  </si>
  <si>
    <t>Earnings/(loss) per share (sen) Diluted</t>
  </si>
  <si>
    <t>Earnings/(loss) per share (sen) Basic</t>
  </si>
  <si>
    <t>Profit/(loss) before taxation</t>
  </si>
  <si>
    <t>The Group does not have any contingent liabilities and contingent assets as at the date of this quarterly report.</t>
  </si>
  <si>
    <t>Submitting Merchant Bank</t>
  </si>
  <si>
    <t>Secured</t>
  </si>
  <si>
    <t>Unsecured</t>
  </si>
  <si>
    <t>Net profit/(loss) after taxation</t>
  </si>
  <si>
    <t>Trade payables</t>
  </si>
  <si>
    <t>Other payables</t>
  </si>
  <si>
    <t>The Board does not recommend any dividend for the current interim period.</t>
  </si>
  <si>
    <t>There Group has not entered into any contracts involving off balance sheet financial instruments with off balance sheet risk.</t>
  </si>
  <si>
    <t>Number of ordinary shares of RM0.10 each</t>
  </si>
  <si>
    <t>30 JUNE</t>
  </si>
  <si>
    <t>AUDITED</t>
  </si>
  <si>
    <t>EFFECTS OF EXCHANGE RATE CHANGES</t>
  </si>
  <si>
    <t>Net Profit / (loss) for the period</t>
  </si>
  <si>
    <t>Profit / (loss) after taxation</t>
  </si>
  <si>
    <t>Profit / (loss) before taxation</t>
  </si>
  <si>
    <t>Profit / (loss) from operations</t>
  </si>
  <si>
    <t>Net cash used in financing activities</t>
  </si>
  <si>
    <t>CASH AND CASH EQUIVALENTS AT BEGINNING OF PERIOD</t>
  </si>
  <si>
    <t>The comparison between the current quarter and the immediate preceding quarter are as follows:-</t>
  </si>
  <si>
    <t>There was no material litigation pending as at the date of this report.</t>
  </si>
  <si>
    <t xml:space="preserve">Gross profit </t>
  </si>
  <si>
    <t>NET CURRENT ASSETS</t>
  </si>
  <si>
    <t>(Increase)/decrease in receivables</t>
  </si>
  <si>
    <t>Increase/(decrease) in payables</t>
  </si>
  <si>
    <t>Changes In Material Litigation</t>
  </si>
  <si>
    <t>Profit/(Loss) before taxation</t>
  </si>
  <si>
    <t>NET INCREASE/(DECREASE) IN CASH AND CASH EQUIVALENTS</t>
  </si>
  <si>
    <t>Foreign Exchange</t>
  </si>
  <si>
    <t>Reserve</t>
  </si>
  <si>
    <t>gain not recognised in the income statement</t>
  </si>
  <si>
    <t>Foreign Exchange differences, representing</t>
  </si>
  <si>
    <t>There is no corporate proposals announced by the Company which is not completed as at the date of this report.</t>
  </si>
  <si>
    <t>There is no changes in the composition of the Group during the period under review.</t>
  </si>
  <si>
    <t>Profit/(Loss) after taxation and Minority Interest</t>
  </si>
  <si>
    <t>Basic earnings/(loss) per share is calculated by dividing the net profit/(loss) after minority interest for the period by the number of ordinary shares in issue during the period.</t>
  </si>
  <si>
    <t>Additional Information Required by the Listing Requirements of Bursa Malaysia Securities Bhd (for MESDAQ Market)</t>
  </si>
  <si>
    <t>Note:  Cash and cash equivalents</t>
  </si>
  <si>
    <t>Cash on Hand and at banks</t>
  </si>
  <si>
    <t>Deposit with licensed banks</t>
  </si>
  <si>
    <t>Cash and bank balance</t>
  </si>
  <si>
    <t>Less:  Bank overdraft</t>
  </si>
  <si>
    <t>Cash and cash equivalents</t>
  </si>
  <si>
    <t>Term loan Repayment</t>
  </si>
  <si>
    <t>As at 1 July 2004</t>
  </si>
  <si>
    <t xml:space="preserve">There were no other purchases and disposals of unquoted securities other than securities in existing subsidiaries and associated companies for the current quarter and financial year-to-date.  </t>
  </si>
  <si>
    <t>Intellectual property and license rights</t>
  </si>
  <si>
    <t>Government grants</t>
  </si>
  <si>
    <t>Minority Interest</t>
  </si>
  <si>
    <t>Amortisation of government grants</t>
  </si>
  <si>
    <t>Government grand received</t>
  </si>
  <si>
    <t>CASH AND CASH EQUIVALENTS AT END OF PERIOD</t>
  </si>
  <si>
    <t>Drawdown of term loan</t>
  </si>
  <si>
    <t>2005</t>
  </si>
  <si>
    <t>Amortisation of Intellectual Property and Licences Rights</t>
  </si>
  <si>
    <t>Intellectual Property and licence rights cost incurred</t>
  </si>
  <si>
    <t>Net profit/(loss) after taxation and minority interest</t>
  </si>
  <si>
    <t>The Group operates in two (2) principal geographical areas in maritime port logistics industry, namely in Malaysia and the Philippines.</t>
  </si>
  <si>
    <t>As at 1 July 2005</t>
  </si>
  <si>
    <t>ended 30 June 2005)</t>
  </si>
  <si>
    <t>Drawdown of hire purchase</t>
  </si>
  <si>
    <t>for the year ended 30 June 2005)</t>
  </si>
  <si>
    <t xml:space="preserve">In addition to the existing project income, the Group will continue to derive its income from its Application Service Provider (ASP) business operations and other maintenance income.  It will continue to seek out new projects to increase its market share in the maritime port logistics industry in the Asia Pacific region.  </t>
  </si>
  <si>
    <t xml:space="preserve">                                                                                              </t>
  </si>
  <si>
    <t xml:space="preserve">                                            </t>
  </si>
  <si>
    <t>31 December 2005</t>
  </si>
  <si>
    <t>Bad debts expenses</t>
  </si>
  <si>
    <t>The main activity during the period is the implementation of the Rajang Port Project and Bintulu Port Project.</t>
  </si>
  <si>
    <t>30 JUNE 2006</t>
  </si>
  <si>
    <t>Net assets per share (RM)</t>
  </si>
  <si>
    <t>Long-Term Loan from financial institutions</t>
  </si>
  <si>
    <t>Preceding Year</t>
  </si>
  <si>
    <t>Corresponding</t>
  </si>
  <si>
    <t>period</t>
  </si>
  <si>
    <t>Current Year</t>
  </si>
  <si>
    <t>To Date</t>
  </si>
  <si>
    <t>31 MARCH 2006</t>
  </si>
  <si>
    <t>31.03.2005</t>
  </si>
  <si>
    <t>31.03.2006</t>
  </si>
  <si>
    <t>FOR THE QUARTER ENDED 31 MARCH 2006</t>
  </si>
  <si>
    <t>31 March</t>
  </si>
  <si>
    <t>2006</t>
  </si>
  <si>
    <t>AS AT 31 MARCH 2006</t>
  </si>
  <si>
    <t>As at 31 March 2006</t>
  </si>
  <si>
    <t>31 MARCH</t>
  </si>
  <si>
    <t>As at 31 March 2005</t>
  </si>
  <si>
    <t>FOR THE QUARTER ENDED 31 MARCH 2005</t>
  </si>
  <si>
    <t>9 months ended</t>
  </si>
  <si>
    <t>QUARTERLY REPORT ON CONSOLIDATED RESULTS FOR THE PERIOD ENDED 31 MARCH 2006</t>
  </si>
  <si>
    <t>31 March 2006</t>
  </si>
  <si>
    <t>up to 31.03.2006</t>
  </si>
  <si>
    <r>
      <t xml:space="preserve">The borrowings of the Group as at 31 March 2006 represents bank overdraft </t>
    </r>
    <r>
      <rPr>
        <sz val="10"/>
        <rFont val="Arial"/>
        <family val="2"/>
      </rPr>
      <t>f</t>
    </r>
    <r>
      <rPr>
        <sz val="10"/>
        <rFont val="Arial"/>
        <family val="0"/>
      </rPr>
      <t>acilities, loan from financial institutions and hire purchase loan for the Company's motor vehicle and fixed assets.</t>
    </r>
  </si>
  <si>
    <t>The Board does not recommend any dividend for the third quarter financial period under review.</t>
  </si>
  <si>
    <t>Net Unrealised foreign exchange lossess</t>
  </si>
  <si>
    <t>up to 31.03.2005</t>
  </si>
  <si>
    <t>Save for repayment of Hire Purchase principal amounted to RM50,395 there were no other issuances, cancellations, repurchases, resale and repayment of debt and equity securities during the current interim period.</t>
  </si>
  <si>
    <r>
      <t xml:space="preserve">The Group has recorded a net loss after taxation of RM332,978 for the nine months ended 31 March 2006 and a cumulative net </t>
    </r>
    <r>
      <rPr>
        <sz val="10"/>
        <rFont val="Arial"/>
        <family val="2"/>
      </rPr>
      <t>loss</t>
    </r>
    <r>
      <rPr>
        <sz val="10"/>
        <color indexed="8"/>
        <rFont val="Arial"/>
        <family val="2"/>
      </rPr>
      <t xml:space="preserve"> after taxation of RM824,022 for the financial year ending 30 June 2006.     </t>
    </r>
  </si>
  <si>
    <t xml:space="preserve">For the quarter ended 31 March 2006, the Group achieved a revenue of RM3.066 million representing a small decrease of 2.5% as compared to RM3.143 million achieved in the previous quarter ended 31 December 2005.   This quarter has incurred loss before tax of RM321,122 compared to the previous quarter of loss before tax of RM136,927.  The loss was mainly due to the high fixed administration and other operating expenses, e.g. depreciation of fixed assets, amortisation of goodwill and development costs, salaries, staff allowance, travel and entertainment cost.  </t>
  </si>
  <si>
    <t>Portrade is exempted from tax in respect of certain statutory business income as it was granted MSC (Multimedia Super Corridor) status with Pioneer Status Tax Incentive for five (5) years beginning 25 April 2001.  The Company has applied for an extension of its tax free status for another five years to 25 April 2011.</t>
  </si>
  <si>
    <t>(The Condensed Consolidated Statement of Changes in Equity should be read in conjunction with the Financial Statements for the year ended 30 June 2005)</t>
  </si>
  <si>
    <t>(The Condensed Consolidated Statement of Changes in Equity should be read in conjunction with the Financial Statements for the year ended 30 June 2004)</t>
  </si>
  <si>
    <t>The interim financial statements of the Group have been prepared using the same accounting policies and methods of computation as those used in the preparation of the most recent annual financial statements, and are in accordance with MASB 26 - Interim Financial Reporting and Appendix 9B of the Listing Requirements of Bursa Malaysia Securities Berhad (for the MESDAQ Market).</t>
  </si>
</sst>
</file>

<file path=xl/styles.xml><?xml version="1.0" encoding="utf-8"?>
<styleSheet xmlns="http://schemas.openxmlformats.org/spreadsheetml/2006/main">
  <numFmts count="7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quot;RM&quot;\-#,##0"/>
    <numFmt numFmtId="173" formatCode="&quot;RM&quot;#,##0;[Red]&quot;RM&quot;\-#,##0"/>
    <numFmt numFmtId="174" formatCode="&quot;RM&quot;#,##0.00;&quot;RM&quot;\-#,##0.00"/>
    <numFmt numFmtId="175" formatCode="&quot;RM&quot;#,##0.00;[Red]&quot;RM&quot;\-#,##0.00"/>
    <numFmt numFmtId="176" formatCode="_ &quot;RM&quot;* #,##0_ ;_ &quot;RM&quot;* \-#,##0_ ;_ &quot;RM&quot;* &quot;-&quot;_ ;_ @_ "/>
    <numFmt numFmtId="177" formatCode="_ * #,##0_ ;_ * \-#,##0_ ;_ * &quot;-&quot;_ ;_ @_ "/>
    <numFmt numFmtId="178" formatCode="_ &quot;RM&quot;* #,##0.00_ ;_ &quot;RM&quot;* \-#,##0.00_ ;_ &quot;RM&quot;* &quot;-&quot;??_ ;_ @_ "/>
    <numFmt numFmtId="179" formatCode="_ * #,##0.00_ ;_ * \-#,##0.00_ ;_ * &quot;-&quot;??_ ;_ @_ "/>
    <numFmt numFmtId="180" formatCode="&quot;RM&quot;#,##0_);\(&quot;RM&quot;#,##0\)"/>
    <numFmt numFmtId="181" formatCode="&quot;RM&quot;#,##0_);[Red]\(&quot;RM&quot;#,##0\)"/>
    <numFmt numFmtId="182" formatCode="&quot;RM&quot;#,##0.00_);\(&quot;RM&quot;#,##0.00\)"/>
    <numFmt numFmtId="183" formatCode="&quot;RM&quot;#,##0.00_);[Red]\(&quot;RM&quot;#,##0.00\)"/>
    <numFmt numFmtId="184" formatCode="_(&quot;RM&quot;* #,##0_);_(&quot;RM&quot;* \(#,##0\);_(&quot;RM&quot;* &quot;-&quot;_);_(@_)"/>
    <numFmt numFmtId="185" formatCode="_(&quot;RM&quot;* #,##0.00_);_(&quot;RM&quot;* \(#,##0.00\);_(&quot;RM&quot;* &quot;-&quot;??_);_(@_)"/>
    <numFmt numFmtId="186" formatCode="#,##0.0"/>
    <numFmt numFmtId="187" formatCode="#,##0.000"/>
    <numFmt numFmtId="188" formatCode="_(* #,##0.0_);_(* \(#,##0.0\);_(* &quot;-&quot;??_);_(@_)"/>
    <numFmt numFmtId="189" formatCode="_(* #,##0_);_(* \(#,##0\);_(* &quot;-&quot;??_);_(@_)"/>
    <numFmt numFmtId="190" formatCode="#,##0.0000"/>
    <numFmt numFmtId="191" formatCode="#,##0.00000"/>
    <numFmt numFmtId="192" formatCode="_(* #,##0.000_);_(* \(#,##0.000\);_(* &quot;-&quot;??_);_(@_)"/>
    <numFmt numFmtId="193" formatCode="_(* #,##0.0000_);_(* \(#,##0.0000\);_(* &quot;-&quot;??_);_(@_)"/>
    <numFmt numFmtId="194" formatCode="_(* #,##0.00000_);_(* \(#,##0.00000\);_(* &quot;-&quot;??_);_(@_)"/>
    <numFmt numFmtId="195" formatCode="0.000"/>
    <numFmt numFmtId="196" formatCode="0.0000"/>
    <numFmt numFmtId="197" formatCode="#,##0.0_);\(#,##0.0\)"/>
    <numFmt numFmtId="198" formatCode="#,##0.000_);\(#,##0.000\)"/>
    <numFmt numFmtId="199" formatCode="#,##0.0000_);\(#,##0.0000\)"/>
    <numFmt numFmtId="200" formatCode="#,##0;\(#,##0\)"/>
    <numFmt numFmtId="201" formatCode="_ * #,##0_ ;_ * \-#,##0_ ;_ * &quot;-&quot;??_ ;_ @_ "/>
    <numFmt numFmtId="202" formatCode="_-&quot;$&quot;* #,##0.00_-;\-&quot;$&quot;* #,##0.00_-;_-&quot;$&quot;* &quot;-&quot;??_-;_-@_-"/>
    <numFmt numFmtId="203" formatCode="_-&quot;$&quot;* #,##0_-;\-&quot;$&quot;* #,##0_-;_-&quot;$&quot;* &quot;-&quot;_-;_-@_-"/>
    <numFmt numFmtId="204" formatCode="_-* #,##0_-;\-* #,##0_-;_-* &quot;-&quot;??_-;_-@_-"/>
    <numFmt numFmtId="205" formatCode="0_);\(0\)"/>
    <numFmt numFmtId="206" formatCode="0.000000"/>
    <numFmt numFmtId="207" formatCode="0.00000"/>
    <numFmt numFmtId="208" formatCode="0.00000000"/>
    <numFmt numFmtId="209" formatCode="0.0000000"/>
    <numFmt numFmtId="210" formatCode="#,##0.00;[Red]#,##0.00"/>
    <numFmt numFmtId="211" formatCode="#,##0.0;[Red]#,##0.0"/>
    <numFmt numFmtId="212" formatCode="#,##0;[Red]#,##0"/>
    <numFmt numFmtId="213" formatCode="0.0"/>
    <numFmt numFmtId="214" formatCode="#,##0.0000000000_);\(#,##0.0000000000\)"/>
    <numFmt numFmtId="215" formatCode="#,##0.00000000000_);\(#,##0.00000000000\)"/>
    <numFmt numFmtId="216" formatCode="#,##0.000000000000_);\(#,##0.000000000000\)"/>
    <numFmt numFmtId="217" formatCode="#,##0.000000000_);\(#,##0.000000000\)"/>
    <numFmt numFmtId="218" formatCode="#,##0.00000000_);\(#,##0.00000000\)"/>
    <numFmt numFmtId="219" formatCode="#,##0.0000000_);\(#,##0.0000000\)"/>
    <numFmt numFmtId="220" formatCode="#,##0.000000_);\(#,##0.000000\)"/>
    <numFmt numFmtId="221" formatCode="#,##0.00000_);\(#,##0.00000\)"/>
    <numFmt numFmtId="222" formatCode="0.000000000"/>
    <numFmt numFmtId="223" formatCode="#,##0.0;\(#,##0.0\)"/>
    <numFmt numFmtId="224" formatCode="#,##0.00;\(#,##0.00\)"/>
    <numFmt numFmtId="225" formatCode="#,##0.00_ ;\-#,##0.00\ "/>
    <numFmt numFmtId="226" formatCode="_ * #,##0.000_ ;_ * \-#,##0.000_ ;_ * &quot;-&quot;??_ ;_ @_ "/>
    <numFmt numFmtId="227" formatCode="_ * #,##0.0000_ ;_ * \-#,##0.0000_ ;_ * &quot;-&quot;??_ ;_ @_ "/>
  </numFmts>
  <fonts count="14">
    <font>
      <sz val="10"/>
      <name val="Arial"/>
      <family val="0"/>
    </font>
    <font>
      <b/>
      <sz val="10"/>
      <name val="Arial"/>
      <family val="2"/>
    </font>
    <font>
      <u val="single"/>
      <sz val="10"/>
      <name val="Arial"/>
      <family val="2"/>
    </font>
    <font>
      <sz val="10"/>
      <color indexed="12"/>
      <name val="Arial"/>
      <family val="2"/>
    </font>
    <font>
      <sz val="10"/>
      <color indexed="8"/>
      <name val="Arial"/>
      <family val="2"/>
    </font>
    <font>
      <u val="single"/>
      <sz val="8"/>
      <color indexed="36"/>
      <name val="MS Sans Serif"/>
      <family val="0"/>
    </font>
    <font>
      <u val="single"/>
      <sz val="8"/>
      <color indexed="12"/>
      <name val="MS Sans Serif"/>
      <family val="0"/>
    </font>
    <font>
      <b/>
      <u val="single"/>
      <sz val="10"/>
      <name val="Arial"/>
      <family val="2"/>
    </font>
    <font>
      <b/>
      <sz val="11"/>
      <name val="Arial"/>
      <family val="2"/>
    </font>
    <font>
      <sz val="11"/>
      <name val="Arial"/>
      <family val="2"/>
    </font>
    <font>
      <b/>
      <u val="single"/>
      <sz val="11"/>
      <name val="Arial"/>
      <family val="2"/>
    </font>
    <font>
      <sz val="11"/>
      <color indexed="8"/>
      <name val="Arial"/>
      <family val="2"/>
    </font>
    <font>
      <b/>
      <sz val="12"/>
      <name val="Arial"/>
      <family val="2"/>
    </font>
    <font>
      <sz val="10"/>
      <color indexed="10"/>
      <name val="Arial"/>
      <family val="2"/>
    </font>
  </fonts>
  <fills count="2">
    <fill>
      <patternFill/>
    </fill>
    <fill>
      <patternFill patternType="gray125"/>
    </fill>
  </fills>
  <borders count="18">
    <border>
      <left/>
      <right/>
      <top/>
      <bottom/>
      <diagonal/>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double"/>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222">
    <xf numFmtId="0" fontId="0" fillId="0" borderId="0" xfId="0" applyAlignment="1">
      <alignment/>
    </xf>
    <xf numFmtId="0" fontId="9" fillId="0" borderId="0" xfId="0" applyFont="1" applyAlignment="1">
      <alignment/>
    </xf>
    <xf numFmtId="0" fontId="0" fillId="0" borderId="0" xfId="0" applyAlignment="1">
      <alignment horizontal="center"/>
    </xf>
    <xf numFmtId="0" fontId="1" fillId="0" borderId="0" xfId="0" applyFont="1" applyAlignment="1">
      <alignment/>
    </xf>
    <xf numFmtId="0" fontId="0" fillId="0" borderId="0" xfId="0" applyFont="1" applyAlignment="1">
      <alignment/>
    </xf>
    <xf numFmtId="0" fontId="1" fillId="0" borderId="0" xfId="0" applyFont="1" applyAlignment="1">
      <alignment horizontal="center"/>
    </xf>
    <xf numFmtId="3" fontId="0" fillId="0" borderId="0" xfId="0" applyNumberFormat="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14" fontId="1" fillId="0" borderId="3" xfId="0" applyNumberFormat="1" applyFont="1" applyBorder="1" applyAlignment="1">
      <alignment horizontal="center"/>
    </xf>
    <xf numFmtId="14" fontId="1" fillId="0" borderId="7" xfId="0" applyNumberFormat="1" applyFont="1" applyBorder="1" applyAlignment="1">
      <alignment horizontal="center"/>
    </xf>
    <xf numFmtId="0" fontId="0" fillId="0" borderId="8" xfId="0" applyBorder="1" applyAlignment="1">
      <alignment horizontal="center"/>
    </xf>
    <xf numFmtId="0" fontId="0" fillId="0" borderId="7" xfId="0" applyBorder="1" applyAlignment="1">
      <alignment horizontal="center"/>
    </xf>
    <xf numFmtId="0" fontId="0" fillId="0" borderId="9" xfId="0" applyBorder="1" applyAlignment="1">
      <alignment horizontal="center"/>
    </xf>
    <xf numFmtId="43" fontId="0" fillId="0" borderId="1" xfId="15" applyBorder="1" applyAlignment="1">
      <alignment/>
    </xf>
    <xf numFmtId="43" fontId="0" fillId="0" borderId="3" xfId="15" applyBorder="1" applyAlignment="1">
      <alignment/>
    </xf>
    <xf numFmtId="43" fontId="0" fillId="0" borderId="5" xfId="15" applyBorder="1" applyAlignment="1">
      <alignment/>
    </xf>
    <xf numFmtId="0" fontId="0" fillId="0" borderId="10" xfId="0" applyBorder="1" applyAlignment="1">
      <alignment horizontal="center"/>
    </xf>
    <xf numFmtId="0" fontId="4" fillId="0" borderId="0" xfId="0" applyFont="1" applyFill="1" applyAlignment="1">
      <alignment horizontal="justify" vertical="center" wrapText="1"/>
    </xf>
    <xf numFmtId="0" fontId="0" fillId="0" borderId="11" xfId="0" applyBorder="1" applyAlignment="1">
      <alignment/>
    </xf>
    <xf numFmtId="0" fontId="0" fillId="0" borderId="12" xfId="0" applyBorder="1" applyAlignment="1">
      <alignment horizontal="center" vertical="center"/>
    </xf>
    <xf numFmtId="43" fontId="0" fillId="0" borderId="1" xfId="15" applyFont="1" applyBorder="1" applyAlignment="1">
      <alignment/>
    </xf>
    <xf numFmtId="43" fontId="0" fillId="0" borderId="3" xfId="15" applyFont="1" applyBorder="1" applyAlignment="1">
      <alignment/>
    </xf>
    <xf numFmtId="43" fontId="0" fillId="0" borderId="5" xfId="15" applyFont="1" applyBorder="1" applyAlignment="1">
      <alignment/>
    </xf>
    <xf numFmtId="0" fontId="1" fillId="0" borderId="13" xfId="0" applyFont="1" applyBorder="1" applyAlignment="1">
      <alignment horizontal="center"/>
    </xf>
    <xf numFmtId="0" fontId="1" fillId="0" borderId="0" xfId="0" applyFont="1" applyAlignment="1">
      <alignment horizontal="center" vertical="top"/>
    </xf>
    <xf numFmtId="0" fontId="2" fillId="0" borderId="0" xfId="0" applyFont="1" applyAlignment="1">
      <alignment horizontal="center"/>
    </xf>
    <xf numFmtId="0" fontId="0" fillId="0" borderId="0" xfId="0" applyFont="1" applyAlignment="1">
      <alignment horizontal="center"/>
    </xf>
    <xf numFmtId="189" fontId="0" fillId="0" borderId="14" xfId="0" applyNumberFormat="1" applyBorder="1" applyAlignment="1">
      <alignment/>
    </xf>
    <xf numFmtId="0" fontId="0" fillId="0" borderId="13" xfId="0" applyFont="1" applyBorder="1" applyAlignment="1">
      <alignment horizontal="center"/>
    </xf>
    <xf numFmtId="0" fontId="0" fillId="0" borderId="13" xfId="0" applyBorder="1" applyAlignment="1">
      <alignment horizontal="center"/>
    </xf>
    <xf numFmtId="37" fontId="0" fillId="0" borderId="0" xfId="0" applyNumberFormat="1" applyAlignment="1">
      <alignment/>
    </xf>
    <xf numFmtId="0" fontId="0" fillId="0" borderId="13" xfId="0" applyFont="1" applyBorder="1" applyAlignment="1">
      <alignment/>
    </xf>
    <xf numFmtId="0" fontId="0" fillId="0" borderId="13" xfId="0" applyBorder="1" applyAlignment="1">
      <alignment/>
    </xf>
    <xf numFmtId="0" fontId="0" fillId="0" borderId="11" xfId="0" applyBorder="1" applyAlignment="1">
      <alignment horizontal="center"/>
    </xf>
    <xf numFmtId="37" fontId="0" fillId="0" borderId="13" xfId="0" applyNumberFormat="1" applyBorder="1" applyAlignment="1">
      <alignment/>
    </xf>
    <xf numFmtId="37" fontId="0" fillId="0" borderId="11" xfId="0" applyNumberFormat="1" applyBorder="1" applyAlignment="1">
      <alignment/>
    </xf>
    <xf numFmtId="37" fontId="1" fillId="0" borderId="0" xfId="0" applyNumberFormat="1" applyFont="1" applyAlignment="1">
      <alignment horizontal="center"/>
    </xf>
    <xf numFmtId="37" fontId="1" fillId="0" borderId="13" xfId="0" applyNumberFormat="1" applyFont="1" applyBorder="1" applyAlignment="1">
      <alignment horizontal="center"/>
    </xf>
    <xf numFmtId="39" fontId="0" fillId="0" borderId="0" xfId="0" applyNumberFormat="1" applyBorder="1" applyAlignment="1">
      <alignment/>
    </xf>
    <xf numFmtId="37" fontId="1" fillId="0" borderId="0" xfId="0" applyNumberFormat="1" applyFont="1" applyAlignment="1">
      <alignment/>
    </xf>
    <xf numFmtId="37" fontId="1" fillId="0" borderId="0" xfId="0" applyNumberFormat="1" applyFont="1" applyAlignment="1" quotePrefix="1">
      <alignment horizontal="left"/>
    </xf>
    <xf numFmtId="37" fontId="1" fillId="0" borderId="0" xfId="0" applyNumberFormat="1" applyFont="1" applyAlignment="1">
      <alignment horizontal="left"/>
    </xf>
    <xf numFmtId="37" fontId="1" fillId="0" borderId="1" xfId="0" applyNumberFormat="1" applyFont="1" applyBorder="1" applyAlignment="1">
      <alignment horizontal="center"/>
    </xf>
    <xf numFmtId="37" fontId="1" fillId="0" borderId="8" xfId="0" applyNumberFormat="1" applyFont="1" applyBorder="1" applyAlignment="1">
      <alignment horizontal="center"/>
    </xf>
    <xf numFmtId="37" fontId="1" fillId="0" borderId="3" xfId="0" applyNumberFormat="1" applyFont="1" applyBorder="1" applyAlignment="1">
      <alignment horizontal="center"/>
    </xf>
    <xf numFmtId="37" fontId="1" fillId="0" borderId="7" xfId="0" applyNumberFormat="1" applyFont="1" applyBorder="1" applyAlignment="1">
      <alignment horizontal="center"/>
    </xf>
    <xf numFmtId="37" fontId="0" fillId="0" borderId="3" xfId="0" applyNumberFormat="1" applyBorder="1" applyAlignment="1">
      <alignment/>
    </xf>
    <xf numFmtId="37" fontId="0" fillId="0" borderId="7" xfId="0" applyNumberFormat="1" applyBorder="1" applyAlignment="1">
      <alignment/>
    </xf>
    <xf numFmtId="37" fontId="1" fillId="0" borderId="5" xfId="0" applyNumberFormat="1" applyFont="1" applyBorder="1" applyAlignment="1">
      <alignment horizontal="center"/>
    </xf>
    <xf numFmtId="37" fontId="1" fillId="0" borderId="9" xfId="0" applyNumberFormat="1" applyFont="1" applyBorder="1" applyAlignment="1">
      <alignment horizontal="center"/>
    </xf>
    <xf numFmtId="37" fontId="0" fillId="0" borderId="8" xfId="0" applyNumberFormat="1" applyBorder="1" applyAlignment="1">
      <alignment/>
    </xf>
    <xf numFmtId="37" fontId="0" fillId="0" borderId="1" xfId="0" applyNumberFormat="1" applyBorder="1" applyAlignment="1">
      <alignment/>
    </xf>
    <xf numFmtId="37" fontId="0" fillId="0" borderId="8" xfId="0" applyNumberFormat="1" applyBorder="1" applyAlignment="1">
      <alignment/>
    </xf>
    <xf numFmtId="37" fontId="0" fillId="0" borderId="7" xfId="0" applyNumberFormat="1" applyBorder="1" applyAlignment="1">
      <alignment/>
    </xf>
    <xf numFmtId="37" fontId="0" fillId="0" borderId="0" xfId="0" applyNumberFormat="1" applyBorder="1" applyAlignment="1">
      <alignment/>
    </xf>
    <xf numFmtId="37" fontId="0" fillId="0" borderId="7" xfId="0" applyNumberFormat="1" applyFill="1" applyBorder="1" applyAlignment="1">
      <alignment/>
    </xf>
    <xf numFmtId="37" fontId="0" fillId="0" borderId="3" xfId="0" applyNumberFormat="1" applyFill="1" applyBorder="1" applyAlignment="1">
      <alignment/>
    </xf>
    <xf numFmtId="37" fontId="0" fillId="0" borderId="7" xfId="0" applyNumberFormat="1" applyFill="1" applyBorder="1" applyAlignment="1">
      <alignment/>
    </xf>
    <xf numFmtId="37" fontId="0" fillId="0" borderId="9" xfId="0" applyNumberFormat="1" applyBorder="1" applyAlignment="1">
      <alignment horizontal="center"/>
    </xf>
    <xf numFmtId="37" fontId="0" fillId="0" borderId="5" xfId="0" applyNumberFormat="1" applyBorder="1" applyAlignment="1">
      <alignment horizontal="center"/>
    </xf>
    <xf numFmtId="37" fontId="0" fillId="0" borderId="15" xfId="0" applyNumberFormat="1" applyBorder="1" applyAlignment="1">
      <alignment/>
    </xf>
    <xf numFmtId="37" fontId="0" fillId="0" borderId="16" xfId="0" applyNumberFormat="1" applyBorder="1" applyAlignment="1">
      <alignment/>
    </xf>
    <xf numFmtId="37" fontId="0" fillId="0" borderId="2" xfId="0" applyNumberFormat="1" applyBorder="1" applyAlignment="1">
      <alignment/>
    </xf>
    <xf numFmtId="37" fontId="0" fillId="0" borderId="4" xfId="0" applyNumberFormat="1" applyBorder="1" applyAlignment="1">
      <alignment/>
    </xf>
    <xf numFmtId="37" fontId="0" fillId="0" borderId="9" xfId="0" applyNumberFormat="1" applyBorder="1" applyAlignment="1">
      <alignment/>
    </xf>
    <xf numFmtId="37" fontId="0" fillId="0" borderId="6" xfId="0" applyNumberFormat="1" applyBorder="1" applyAlignment="1">
      <alignment/>
    </xf>
    <xf numFmtId="0" fontId="1" fillId="0" borderId="3" xfId="0" applyNumberFormat="1" applyFont="1" applyBorder="1" applyAlignment="1">
      <alignment horizontal="center"/>
    </xf>
    <xf numFmtId="0" fontId="1" fillId="0" borderId="7" xfId="0" applyNumberFormat="1" applyFont="1" applyBorder="1" applyAlignment="1">
      <alignment horizontal="center"/>
    </xf>
    <xf numFmtId="39" fontId="0" fillId="0" borderId="7" xfId="0" applyNumberFormat="1" applyBorder="1" applyAlignment="1">
      <alignment/>
    </xf>
    <xf numFmtId="39" fontId="0" fillId="0" borderId="7" xfId="0" applyNumberFormat="1" applyBorder="1" applyAlignment="1">
      <alignment/>
    </xf>
    <xf numFmtId="3" fontId="4" fillId="0" borderId="0" xfId="0" applyNumberFormat="1" applyFont="1" applyAlignment="1">
      <alignment/>
    </xf>
    <xf numFmtId="189" fontId="0" fillId="0" borderId="0" xfId="0" applyNumberFormat="1" applyBorder="1" applyAlignment="1">
      <alignment/>
    </xf>
    <xf numFmtId="0" fontId="3" fillId="0" borderId="0" xfId="0" applyFont="1" applyFill="1" applyAlignment="1">
      <alignment horizontal="justify" vertical="center" wrapText="1"/>
    </xf>
    <xf numFmtId="43" fontId="0" fillId="0" borderId="0" xfId="15" applyAlignment="1">
      <alignment/>
    </xf>
    <xf numFmtId="43" fontId="0" fillId="0" borderId="0" xfId="0" applyNumberFormat="1" applyAlignment="1">
      <alignment/>
    </xf>
    <xf numFmtId="0" fontId="0" fillId="0" borderId="0" xfId="0" applyAlignment="1">
      <alignment horizontal="center" vertical="center" wrapText="1"/>
    </xf>
    <xf numFmtId="0" fontId="0" fillId="0" borderId="13" xfId="0" applyBorder="1" applyAlignment="1">
      <alignment horizontal="center" vertical="center" wrapText="1"/>
    </xf>
    <xf numFmtId="0" fontId="0" fillId="0" borderId="0" xfId="0" applyFill="1" applyAlignment="1">
      <alignment/>
    </xf>
    <xf numFmtId="0" fontId="7" fillId="0" borderId="0" xfId="0" applyFont="1" applyAlignment="1">
      <alignment/>
    </xf>
    <xf numFmtId="189" fontId="0" fillId="0" borderId="0" xfId="0" applyNumberFormat="1" applyAlignment="1">
      <alignment/>
    </xf>
    <xf numFmtId="0" fontId="0" fillId="0" borderId="0" xfId="0" applyFont="1" applyFill="1" applyAlignment="1">
      <alignment horizontal="justify" vertical="center" wrapText="1"/>
    </xf>
    <xf numFmtId="189" fontId="0" fillId="0" borderId="0" xfId="0" applyNumberFormat="1" applyAlignment="1">
      <alignment horizontal="justify" vertical="center" wrapText="1"/>
    </xf>
    <xf numFmtId="189" fontId="0" fillId="0" borderId="0" xfId="0" applyNumberFormat="1" applyBorder="1" applyAlignment="1">
      <alignment horizontal="center" vertical="center" wrapText="1"/>
    </xf>
    <xf numFmtId="189" fontId="0" fillId="0" borderId="0" xfId="15" applyNumberFormat="1" applyFont="1" applyAlignment="1">
      <alignment/>
    </xf>
    <xf numFmtId="189" fontId="0" fillId="0" borderId="0" xfId="0" applyNumberFormat="1" applyBorder="1" applyAlignment="1">
      <alignment horizontal="right"/>
    </xf>
    <xf numFmtId="189" fontId="0" fillId="0" borderId="0" xfId="0" applyNumberFormat="1" applyAlignment="1">
      <alignment horizontal="right"/>
    </xf>
    <xf numFmtId="0" fontId="0" fillId="0" borderId="0" xfId="0" applyAlignment="1">
      <alignment horizontal="right"/>
    </xf>
    <xf numFmtId="0" fontId="8" fillId="0" borderId="0" xfId="0" applyFont="1">
      <alignment/>
    </xf>
    <xf numFmtId="0" fontId="8" fillId="0" borderId="0" xfId="0" applyFont="1" applyAlignment="1">
      <alignment horizontal="center"/>
    </xf>
    <xf numFmtId="0" fontId="10" fillId="0" borderId="0" xfId="0" applyFont="1">
      <alignment/>
    </xf>
    <xf numFmtId="0" fontId="8" fillId="0" borderId="0" xfId="0" applyFont="1" applyBorder="1">
      <alignment/>
    </xf>
    <xf numFmtId="49" fontId="8" fillId="0" borderId="0" xfId="0" applyNumberFormat="1" applyFont="1" applyAlignment="1">
      <alignment horizontal="center"/>
    </xf>
    <xf numFmtId="39" fontId="9" fillId="0" borderId="0" xfId="0" applyNumberFormat="1" applyFont="1">
      <alignment/>
    </xf>
    <xf numFmtId="0" fontId="0" fillId="0" borderId="0" xfId="0" applyFont="1">
      <alignment/>
    </xf>
    <xf numFmtId="0" fontId="4" fillId="0" borderId="0" xfId="0" applyFont="1">
      <alignment/>
    </xf>
    <xf numFmtId="37" fontId="9" fillId="0" borderId="0" xfId="0" applyNumberFormat="1" applyFont="1" applyBorder="1" applyAlignment="1">
      <alignment horizontal="right"/>
    </xf>
    <xf numFmtId="39" fontId="0" fillId="0" borderId="0" xfId="0" applyNumberFormat="1" applyFont="1">
      <alignment/>
    </xf>
    <xf numFmtId="37" fontId="0" fillId="0" borderId="0" xfId="0" applyNumberFormat="1" applyFont="1" applyAlignment="1">
      <alignment vertical="center"/>
    </xf>
    <xf numFmtId="0" fontId="9" fillId="0" borderId="0" xfId="0" applyFont="1" applyAlignment="1">
      <alignment horizontal="center"/>
    </xf>
    <xf numFmtId="37" fontId="9" fillId="0" borderId="0" xfId="0" applyNumberFormat="1" applyFont="1">
      <alignment horizontal="right" vertical="center"/>
    </xf>
    <xf numFmtId="37" fontId="0" fillId="0" borderId="0" xfId="0" applyNumberFormat="1" applyFont="1">
      <alignment/>
    </xf>
    <xf numFmtId="37" fontId="9" fillId="0" borderId="0" xfId="0" applyNumberFormat="1" applyFont="1">
      <alignment/>
    </xf>
    <xf numFmtId="0" fontId="9" fillId="0" borderId="0" xfId="0" applyFont="1" applyBorder="1">
      <alignment/>
    </xf>
    <xf numFmtId="0" fontId="8" fillId="0" borderId="0" xfId="0" applyFont="1" applyAlignment="1">
      <alignment/>
    </xf>
    <xf numFmtId="37" fontId="0" fillId="0" borderId="0" xfId="0" applyNumberFormat="1" applyFont="1" applyAlignment="1">
      <alignment/>
    </xf>
    <xf numFmtId="37" fontId="0" fillId="0" borderId="0" xfId="0" applyNumberFormat="1" applyFont="1" applyBorder="1" applyAlignment="1">
      <alignment/>
    </xf>
    <xf numFmtId="0" fontId="8" fillId="0" borderId="0" xfId="0" applyFont="1" applyAlignment="1">
      <alignment horizontal="center"/>
    </xf>
    <xf numFmtId="49" fontId="8" fillId="0" borderId="0" xfId="0" applyNumberFormat="1" applyFont="1" applyAlignment="1">
      <alignment horizontal="center"/>
    </xf>
    <xf numFmtId="0" fontId="8" fillId="0" borderId="13" xfId="0" applyFont="1" applyBorder="1" applyAlignment="1">
      <alignment horizontal="center"/>
    </xf>
    <xf numFmtId="189" fontId="0" fillId="0" borderId="13" xfId="15" applyNumberFormat="1" applyFont="1" applyBorder="1" applyAlignment="1">
      <alignment/>
    </xf>
    <xf numFmtId="37" fontId="1" fillId="0" borderId="0" xfId="0" applyNumberFormat="1" applyFont="1">
      <alignment/>
    </xf>
    <xf numFmtId="39" fontId="4" fillId="0" borderId="0" xfId="0" applyNumberFormat="1" applyFont="1">
      <alignment/>
    </xf>
    <xf numFmtId="0" fontId="1" fillId="0" borderId="0" xfId="0" applyFont="1">
      <alignment/>
    </xf>
    <xf numFmtId="0" fontId="0" fillId="0" borderId="0" xfId="0" applyFont="1" applyAlignment="1">
      <alignment horizontal="left"/>
    </xf>
    <xf numFmtId="15" fontId="1" fillId="0" borderId="0" xfId="0" applyNumberFormat="1" applyFont="1" applyBorder="1" applyAlignment="1" quotePrefix="1">
      <alignment horizontal="center"/>
    </xf>
    <xf numFmtId="37" fontId="9" fillId="0" borderId="0" xfId="0" applyNumberFormat="1" applyFont="1" applyBorder="1">
      <alignment/>
    </xf>
    <xf numFmtId="39" fontId="11" fillId="0" borderId="0" xfId="0" applyNumberFormat="1" applyFont="1" applyFill="1" applyBorder="1" applyAlignment="1" applyProtection="1">
      <alignment horizontal="center" vertical="center"/>
      <protection/>
    </xf>
    <xf numFmtId="39" fontId="9" fillId="0" borderId="0" xfId="0" applyNumberFormat="1" applyFont="1" applyBorder="1" applyAlignment="1">
      <alignment horizontal="center"/>
    </xf>
    <xf numFmtId="39" fontId="9" fillId="0" borderId="0" xfId="0" applyNumberFormat="1" applyFont="1" applyAlignment="1">
      <alignment horizontal="center"/>
    </xf>
    <xf numFmtId="39" fontId="9" fillId="0" borderId="0" xfId="0" applyNumberFormat="1" applyFont="1" applyBorder="1" applyAlignment="1">
      <alignment horizontal="right"/>
    </xf>
    <xf numFmtId="0" fontId="9" fillId="0" borderId="0" xfId="0" applyNumberFormat="1" applyFont="1" applyFill="1" applyBorder="1" applyAlignment="1" applyProtection="1">
      <alignment vertical="center"/>
      <protection/>
    </xf>
    <xf numFmtId="0" fontId="9" fillId="0" borderId="0" xfId="0" applyNumberFormat="1" applyFont="1" applyFill="1" applyBorder="1" applyAlignment="1" applyProtection="1">
      <alignment horizontal="center" vertical="center"/>
      <protection/>
    </xf>
    <xf numFmtId="39" fontId="9" fillId="0" borderId="0" xfId="0" applyNumberFormat="1" applyFont="1" applyBorder="1">
      <alignment/>
    </xf>
    <xf numFmtId="39" fontId="9" fillId="0" borderId="0" xfId="0" applyNumberFormat="1" applyFont="1" applyBorder="1" applyAlignment="1" quotePrefix="1">
      <alignment horizontal="center"/>
    </xf>
    <xf numFmtId="37" fontId="9" fillId="0" borderId="0" xfId="0" applyNumberFormat="1" applyFont="1" applyBorder="1" applyAlignment="1">
      <alignment horizontal="center"/>
    </xf>
    <xf numFmtId="0" fontId="9" fillId="0" borderId="0" xfId="0" applyFont="1" applyBorder="1" applyAlignment="1">
      <alignment horizontal="center"/>
    </xf>
    <xf numFmtId="37" fontId="9" fillId="0" borderId="0" xfId="0" applyNumberFormat="1" applyFont="1" applyBorder="1">
      <alignment horizontal="right" vertical="center"/>
    </xf>
    <xf numFmtId="0" fontId="9" fillId="0" borderId="0" xfId="0" applyFont="1" applyBorder="1">
      <alignment horizontal="right" vertical="center"/>
    </xf>
    <xf numFmtId="2" fontId="9" fillId="0" borderId="0" xfId="0" applyNumberFormat="1" applyFont="1" applyBorder="1" applyAlignment="1">
      <alignment horizontal="center"/>
    </xf>
    <xf numFmtId="37" fontId="9" fillId="0" borderId="0" xfId="0" applyNumberFormat="1" applyFont="1" applyBorder="1" applyAlignment="1">
      <alignment horizontal="center"/>
    </xf>
    <xf numFmtId="189" fontId="0" fillId="0" borderId="14" xfId="15" applyNumberFormat="1" applyBorder="1" applyAlignment="1">
      <alignment/>
    </xf>
    <xf numFmtId="189" fontId="0" fillId="0" borderId="0" xfId="15" applyNumberFormat="1" applyFill="1" applyAlignment="1">
      <alignment/>
    </xf>
    <xf numFmtId="0" fontId="0" fillId="0" borderId="0" xfId="0" applyAlignment="1">
      <alignment horizontal="left" vertical="center" wrapText="1"/>
    </xf>
    <xf numFmtId="0" fontId="3" fillId="0" borderId="0" xfId="0" applyFont="1" applyAlignment="1">
      <alignment/>
    </xf>
    <xf numFmtId="37" fontId="0" fillId="0" borderId="17" xfId="15" applyNumberFormat="1" applyBorder="1" applyAlignment="1">
      <alignment/>
    </xf>
    <xf numFmtId="189" fontId="0" fillId="0" borderId="0" xfId="15" applyNumberFormat="1" applyAlignment="1">
      <alignment/>
    </xf>
    <xf numFmtId="189" fontId="0" fillId="0" borderId="0" xfId="15" applyNumberFormat="1" applyBorder="1" applyAlignment="1">
      <alignment horizontal="left" vertical="center" wrapText="1" indent="2"/>
    </xf>
    <xf numFmtId="189" fontId="0" fillId="0" borderId="0" xfId="15" applyNumberFormat="1" applyAlignment="1">
      <alignment horizontal="justify" vertical="center" wrapText="1"/>
    </xf>
    <xf numFmtId="43" fontId="0" fillId="0" borderId="0" xfId="15" applyNumberFormat="1" applyAlignment="1">
      <alignment/>
    </xf>
    <xf numFmtId="189" fontId="0" fillId="0" borderId="0" xfId="15" applyNumberFormat="1" applyFont="1" applyAlignment="1">
      <alignment horizontal="right"/>
    </xf>
    <xf numFmtId="189" fontId="0" fillId="0" borderId="17" xfId="0" applyNumberFormat="1" applyBorder="1" applyAlignment="1">
      <alignment/>
    </xf>
    <xf numFmtId="189" fontId="9" fillId="0" borderId="0" xfId="15" applyNumberFormat="1" applyFont="1" applyAlignment="1">
      <alignment horizontal="center"/>
    </xf>
    <xf numFmtId="189" fontId="9" fillId="0" borderId="0" xfId="15" applyNumberFormat="1" applyFont="1" applyAlignment="1">
      <alignment/>
    </xf>
    <xf numFmtId="189" fontId="8" fillId="0" borderId="0" xfId="15" applyNumberFormat="1" applyFont="1" applyAlignment="1">
      <alignment horizontal="center"/>
    </xf>
    <xf numFmtId="189" fontId="9" fillId="0" borderId="0" xfId="15" applyNumberFormat="1" applyFont="1" applyBorder="1" applyAlignment="1">
      <alignment horizontal="right"/>
    </xf>
    <xf numFmtId="189" fontId="9" fillId="0" borderId="13" xfId="15" applyNumberFormat="1" applyFont="1" applyBorder="1" applyAlignment="1">
      <alignment horizontal="right"/>
    </xf>
    <xf numFmtId="189" fontId="9" fillId="0" borderId="13" xfId="15" applyNumberFormat="1" applyFont="1" applyFill="1" applyBorder="1" applyAlignment="1" applyProtection="1">
      <alignment horizontal="right" vertical="center"/>
      <protection/>
    </xf>
    <xf numFmtId="189" fontId="9" fillId="0" borderId="0" xfId="15" applyNumberFormat="1" applyFont="1" applyBorder="1" applyAlignment="1">
      <alignment/>
    </xf>
    <xf numFmtId="189" fontId="11" fillId="0" borderId="13" xfId="15" applyNumberFormat="1" applyFont="1" applyFill="1" applyBorder="1" applyAlignment="1" applyProtection="1">
      <alignment vertical="center"/>
      <protection/>
    </xf>
    <xf numFmtId="189" fontId="11" fillId="0" borderId="0" xfId="15" applyNumberFormat="1" applyFont="1" applyFill="1" applyBorder="1" applyAlignment="1" applyProtection="1">
      <alignment vertical="center"/>
      <protection/>
    </xf>
    <xf numFmtId="189" fontId="11" fillId="0" borderId="0" xfId="15" applyNumberFormat="1" applyFont="1" applyFill="1" applyBorder="1" applyAlignment="1" applyProtection="1">
      <alignment horizontal="right" vertical="center"/>
      <protection/>
    </xf>
    <xf numFmtId="189" fontId="9" fillId="0" borderId="0" xfId="15" applyNumberFormat="1" applyFont="1" applyFill="1" applyBorder="1" applyAlignment="1" applyProtection="1">
      <alignment horizontal="right" vertical="center"/>
      <protection/>
    </xf>
    <xf numFmtId="189" fontId="9" fillId="0" borderId="14" xfId="15" applyNumberFormat="1" applyFont="1" applyBorder="1" applyAlignment="1">
      <alignment horizontal="right"/>
    </xf>
    <xf numFmtId="189" fontId="0" fillId="0" borderId="11" xfId="15" applyNumberFormat="1" applyFont="1" applyBorder="1" applyAlignment="1">
      <alignment/>
    </xf>
    <xf numFmtId="189" fontId="0" fillId="0" borderId="0" xfId="15" applyNumberFormat="1" applyFont="1" applyBorder="1" applyAlignment="1">
      <alignment/>
    </xf>
    <xf numFmtId="189" fontId="0" fillId="0" borderId="14" xfId="15" applyNumberFormat="1" applyFont="1" applyBorder="1" applyAlignment="1">
      <alignment/>
    </xf>
    <xf numFmtId="189" fontId="0" fillId="0" borderId="14" xfId="15" applyNumberFormat="1" applyFont="1" applyFill="1" applyBorder="1" applyAlignment="1">
      <alignment/>
    </xf>
    <xf numFmtId="189" fontId="0" fillId="0" borderId="0" xfId="15" applyNumberFormat="1" applyFont="1" applyFill="1" applyBorder="1" applyAlignment="1">
      <alignment/>
    </xf>
    <xf numFmtId="189" fontId="0" fillId="0" borderId="0" xfId="15" applyNumberFormat="1" applyAlignment="1">
      <alignment/>
    </xf>
    <xf numFmtId="189" fontId="4" fillId="0" borderId="0" xfId="15" applyNumberFormat="1" applyFont="1" applyFill="1" applyAlignment="1">
      <alignment/>
    </xf>
    <xf numFmtId="189" fontId="0" fillId="0" borderId="0" xfId="15" applyNumberFormat="1" applyBorder="1" applyAlignment="1">
      <alignment/>
    </xf>
    <xf numFmtId="189" fontId="0" fillId="0" borderId="17" xfId="15" applyNumberFormat="1" applyBorder="1" applyAlignment="1">
      <alignment/>
    </xf>
    <xf numFmtId="189" fontId="0" fillId="0" borderId="13" xfId="15" applyNumberFormat="1" applyBorder="1" applyAlignment="1">
      <alignment/>
    </xf>
    <xf numFmtId="189" fontId="4" fillId="0" borderId="0" xfId="15" applyNumberFormat="1" applyFont="1" applyAlignment="1">
      <alignment/>
    </xf>
    <xf numFmtId="189" fontId="4" fillId="0" borderId="14" xfId="15" applyNumberFormat="1" applyFont="1" applyFill="1" applyBorder="1" applyAlignment="1">
      <alignment/>
    </xf>
    <xf numFmtId="0" fontId="0" fillId="0" borderId="0" xfId="0" applyFont="1" applyAlignment="1">
      <alignment horizontal="left" wrapText="1"/>
    </xf>
    <xf numFmtId="0" fontId="0" fillId="0" borderId="0" xfId="0" applyFont="1" applyAlignment="1">
      <alignment horizontal="justify" vertical="center" wrapText="1"/>
    </xf>
    <xf numFmtId="0" fontId="0" fillId="0" borderId="0" xfId="0" applyBorder="1" applyAlignment="1">
      <alignment horizontal="center" vertical="center" wrapText="1"/>
    </xf>
    <xf numFmtId="0" fontId="7" fillId="0" borderId="0" xfId="0" applyFont="1" applyFill="1" applyAlignment="1">
      <alignment horizontal="justify" vertical="center" wrapText="1"/>
    </xf>
    <xf numFmtId="0" fontId="1" fillId="0" borderId="0" xfId="0" applyFont="1" applyFill="1">
      <alignment/>
    </xf>
    <xf numFmtId="0" fontId="0" fillId="0" borderId="0" xfId="0" applyFont="1" applyFill="1" applyAlignment="1">
      <alignment/>
    </xf>
    <xf numFmtId="0" fontId="0" fillId="0" borderId="0" xfId="0" applyAlignment="1" quotePrefix="1">
      <alignment horizontal="center"/>
    </xf>
    <xf numFmtId="0" fontId="0" fillId="0" borderId="0" xfId="0" applyFont="1" applyAlignment="1">
      <alignment horizontal="center" vertical="center" wrapText="1"/>
    </xf>
    <xf numFmtId="0" fontId="12" fillId="0" borderId="0" xfId="0" applyFont="1" applyAlignment="1">
      <alignment/>
    </xf>
    <xf numFmtId="0" fontId="0" fillId="0" borderId="13" xfId="0" applyFont="1" applyBorder="1" applyAlignment="1" quotePrefix="1">
      <alignment horizontal="center"/>
    </xf>
    <xf numFmtId="43" fontId="0" fillId="0" borderId="0" xfId="15" applyFont="1" applyAlignment="1">
      <alignment/>
    </xf>
    <xf numFmtId="189" fontId="0" fillId="0" borderId="0" xfId="15" applyNumberFormat="1" applyFont="1" applyAlignment="1">
      <alignment vertical="center"/>
    </xf>
    <xf numFmtId="189" fontId="0" fillId="0" borderId="13" xfId="15" applyNumberFormat="1" applyFont="1" applyBorder="1" applyAlignment="1">
      <alignment vertical="center"/>
    </xf>
    <xf numFmtId="189" fontId="0" fillId="0" borderId="14" xfId="15" applyNumberFormat="1" applyFont="1" applyBorder="1" applyAlignment="1">
      <alignment vertical="center"/>
    </xf>
    <xf numFmtId="189" fontId="4" fillId="0" borderId="0" xfId="0" applyNumberFormat="1" applyFont="1">
      <alignment/>
    </xf>
    <xf numFmtId="43" fontId="13" fillId="0" borderId="0" xfId="15" applyFont="1" applyAlignment="1">
      <alignment/>
    </xf>
    <xf numFmtId="189" fontId="0" fillId="0" borderId="0" xfId="0" applyNumberFormat="1" applyAlignment="1" quotePrefix="1">
      <alignment/>
    </xf>
    <xf numFmtId="189" fontId="0" fillId="0" borderId="0" xfId="15" applyNumberFormat="1" applyFont="1" applyBorder="1" applyAlignment="1">
      <alignment horizontal="left" vertical="center" wrapText="1" indent="2"/>
    </xf>
    <xf numFmtId="189" fontId="0" fillId="0" borderId="0" xfId="0" applyNumberFormat="1" applyFont="1" applyAlignment="1">
      <alignment/>
    </xf>
    <xf numFmtId="0" fontId="1" fillId="0" borderId="13" xfId="0" applyFont="1" applyBorder="1" applyAlignment="1">
      <alignment horizontal="center"/>
    </xf>
    <xf numFmtId="0" fontId="0" fillId="0" borderId="0" xfId="0" applyAlignment="1">
      <alignment horizontal="justify" wrapText="1"/>
    </xf>
    <xf numFmtId="43" fontId="0" fillId="0" borderId="0" xfId="15" applyFont="1" applyBorder="1" applyAlignment="1">
      <alignment horizontal="center"/>
    </xf>
    <xf numFmtId="227" fontId="4" fillId="0" borderId="0" xfId="0" applyNumberFormat="1" applyFont="1">
      <alignment/>
    </xf>
    <xf numFmtId="0" fontId="4" fillId="0" borderId="0" xfId="0" applyFont="1" applyFill="1">
      <alignment/>
    </xf>
    <xf numFmtId="0" fontId="0" fillId="0" borderId="14" xfId="0" applyBorder="1" applyAlignment="1">
      <alignment horizontal="center"/>
    </xf>
    <xf numFmtId="189" fontId="0" fillId="0" borderId="0" xfId="15" applyNumberFormat="1" applyFont="1" applyAlignment="1">
      <alignment/>
    </xf>
    <xf numFmtId="43" fontId="0" fillId="0" borderId="10" xfId="15" applyFont="1" applyBorder="1" applyAlignment="1">
      <alignment vertical="center"/>
    </xf>
    <xf numFmtId="15" fontId="8" fillId="0" borderId="0" xfId="0" applyNumberFormat="1" applyFont="1" applyAlignment="1">
      <alignment horizontal="center"/>
    </xf>
    <xf numFmtId="15" fontId="0" fillId="0" borderId="0" xfId="0" applyNumberFormat="1" applyAlignment="1" quotePrefix="1">
      <alignment horizontal="center"/>
    </xf>
    <xf numFmtId="37" fontId="1" fillId="0" borderId="10" xfId="0" applyNumberFormat="1" applyFont="1" applyBorder="1" applyAlignment="1">
      <alignment horizontal="center"/>
    </xf>
    <xf numFmtId="37" fontId="1" fillId="0" borderId="15" xfId="0" applyNumberFormat="1" applyFont="1" applyBorder="1" applyAlignment="1">
      <alignment horizontal="center"/>
    </xf>
    <xf numFmtId="37" fontId="1" fillId="0" borderId="3" xfId="0" applyNumberFormat="1" applyFont="1" applyBorder="1" applyAlignment="1">
      <alignment horizontal="center"/>
    </xf>
    <xf numFmtId="37" fontId="1" fillId="0" borderId="4" xfId="0" applyNumberFormat="1" applyFont="1" applyBorder="1" applyAlignment="1">
      <alignment horizontal="center"/>
    </xf>
    <xf numFmtId="199" fontId="0" fillId="0" borderId="10" xfId="0" applyNumberFormat="1" applyFont="1" applyBorder="1" applyAlignment="1">
      <alignment horizontal="center" vertical="center"/>
    </xf>
    <xf numFmtId="199" fontId="0" fillId="0" borderId="15" xfId="0" applyNumberFormat="1" applyFont="1" applyBorder="1" applyAlignment="1">
      <alignment horizontal="center" vertical="center"/>
    </xf>
    <xf numFmtId="199" fontId="0" fillId="0" borderId="10" xfId="0" applyNumberFormat="1" applyFont="1" applyFill="1" applyBorder="1" applyAlignment="1">
      <alignment horizontal="center" vertical="center"/>
    </xf>
    <xf numFmtId="199" fontId="0" fillId="0" borderId="15" xfId="0" applyNumberFormat="1" applyFont="1" applyFill="1" applyBorder="1" applyAlignment="1">
      <alignment horizontal="center" vertical="center"/>
    </xf>
    <xf numFmtId="0" fontId="8" fillId="0" borderId="0" xfId="0" applyFont="1" applyAlignment="1">
      <alignment horizontal="center"/>
    </xf>
    <xf numFmtId="49" fontId="8" fillId="0" borderId="13" xfId="0" applyNumberFormat="1" applyFont="1" applyBorder="1" applyAlignment="1">
      <alignment horizontal="center"/>
    </xf>
    <xf numFmtId="49" fontId="8" fillId="0" borderId="13" xfId="0" applyNumberFormat="1" applyFont="1" applyBorder="1" applyAlignment="1" quotePrefix="1">
      <alignment horizontal="center"/>
    </xf>
    <xf numFmtId="37" fontId="1" fillId="0" borderId="13" xfId="0" applyNumberFormat="1" applyFont="1" applyBorder="1" applyAlignment="1">
      <alignment horizontal="center"/>
    </xf>
    <xf numFmtId="0" fontId="1" fillId="0" borderId="0" xfId="0" applyFont="1" applyAlignment="1">
      <alignment/>
    </xf>
    <xf numFmtId="0" fontId="0" fillId="0" borderId="0" xfId="0" applyAlignment="1">
      <alignment horizontal="justify" vertical="center" wrapText="1"/>
    </xf>
    <xf numFmtId="0" fontId="0" fillId="0" borderId="0" xfId="0" applyAlignment="1">
      <alignment/>
    </xf>
    <xf numFmtId="0" fontId="0" fillId="0" borderId="0" xfId="0" applyFont="1" applyAlignment="1">
      <alignment horizontal="justify" vertical="center" wrapText="1"/>
    </xf>
    <xf numFmtId="0" fontId="4" fillId="0" borderId="0" xfId="0" applyFont="1" applyFill="1" applyAlignment="1">
      <alignment horizontal="justify" vertical="center" wrapText="1"/>
    </xf>
    <xf numFmtId="0" fontId="1" fillId="0" borderId="0" xfId="0" applyFont="1" applyAlignment="1">
      <alignment vertical="top" wrapText="1"/>
    </xf>
    <xf numFmtId="0" fontId="0" fillId="0" borderId="0" xfId="0" applyFont="1" applyAlignment="1">
      <alignment vertical="top" wrapText="1"/>
    </xf>
    <xf numFmtId="0" fontId="0" fillId="0" borderId="0" xfId="0" applyFont="1" applyFill="1" applyAlignment="1">
      <alignment horizontal="justify" vertical="center" wrapText="1"/>
    </xf>
    <xf numFmtId="0" fontId="0" fillId="0" borderId="0" xfId="0" applyAlignment="1">
      <alignment horizontal="left" wrapText="1"/>
    </xf>
    <xf numFmtId="0" fontId="0" fillId="0" borderId="0" xfId="0" applyFont="1" applyFill="1" applyAlignment="1">
      <alignment horizontal="justify" wrapText="1"/>
    </xf>
    <xf numFmtId="0" fontId="0"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F68"/>
  <sheetViews>
    <sheetView showGridLines="0" tabSelected="1" zoomScale="80" zoomScaleNormal="80" workbookViewId="0" topLeftCell="A1">
      <selection activeCell="E69" sqref="E69"/>
    </sheetView>
  </sheetViews>
  <sheetFormatPr defaultColWidth="9.140625" defaultRowHeight="12.75"/>
  <cols>
    <col min="1" max="1" width="3.7109375" style="0" customWidth="1"/>
    <col min="2" max="2" width="35.7109375" style="0" customWidth="1"/>
    <col min="3" max="6" width="20.7109375" style="35" customWidth="1"/>
  </cols>
  <sheetData>
    <row r="1" ht="12.75">
      <c r="A1" s="3" t="s">
        <v>13</v>
      </c>
    </row>
    <row r="2" ht="12.75">
      <c r="A2" t="s">
        <v>14</v>
      </c>
    </row>
    <row r="4" ht="12.75">
      <c r="A4" t="s">
        <v>179</v>
      </c>
    </row>
    <row r="5" ht="12.75">
      <c r="A5" t="s">
        <v>15</v>
      </c>
    </row>
    <row r="7" spans="1:3" ht="12.75">
      <c r="A7" t="s">
        <v>16</v>
      </c>
      <c r="C7" s="44" t="s">
        <v>0</v>
      </c>
    </row>
    <row r="8" spans="1:3" ht="12.75">
      <c r="A8" t="s">
        <v>17</v>
      </c>
      <c r="C8" s="44" t="s">
        <v>30</v>
      </c>
    </row>
    <row r="9" spans="1:3" ht="12.75">
      <c r="A9" t="s">
        <v>18</v>
      </c>
      <c r="C9" s="44" t="s">
        <v>31</v>
      </c>
    </row>
    <row r="10" spans="1:3" ht="12.75">
      <c r="A10" t="s">
        <v>19</v>
      </c>
      <c r="C10" s="44" t="s">
        <v>32</v>
      </c>
    </row>
    <row r="12" ht="12.75">
      <c r="A12" s="3" t="s">
        <v>20</v>
      </c>
    </row>
    <row r="14" spans="1:3" ht="12.75">
      <c r="A14" t="s">
        <v>21</v>
      </c>
      <c r="C14" s="45" t="s">
        <v>254</v>
      </c>
    </row>
    <row r="15" spans="1:3" ht="12.75">
      <c r="A15" t="s">
        <v>22</v>
      </c>
      <c r="C15" s="46"/>
    </row>
    <row r="16" ht="12.75">
      <c r="C16" s="46"/>
    </row>
    <row r="17" spans="1:3" ht="12.75">
      <c r="A17" t="s">
        <v>23</v>
      </c>
      <c r="C17" s="46">
        <v>3</v>
      </c>
    </row>
    <row r="18" ht="12.75">
      <c r="C18" s="46"/>
    </row>
    <row r="19" spans="1:3" ht="12.75">
      <c r="A19" t="s">
        <v>24</v>
      </c>
      <c r="C19" s="45" t="s">
        <v>246</v>
      </c>
    </row>
    <row r="20" ht="12.75">
      <c r="C20" s="44"/>
    </row>
    <row r="21" spans="1:3" ht="12.75">
      <c r="A21" t="s">
        <v>25</v>
      </c>
      <c r="C21" s="44" t="s">
        <v>33</v>
      </c>
    </row>
    <row r="23" ht="12.75">
      <c r="A23" t="s">
        <v>26</v>
      </c>
    </row>
    <row r="26" spans="1:3" ht="12.75">
      <c r="A26" t="s">
        <v>27</v>
      </c>
      <c r="C26" s="44"/>
    </row>
    <row r="27" ht="12.75">
      <c r="C27" s="44"/>
    </row>
    <row r="28" ht="12.75">
      <c r="C28" s="44"/>
    </row>
    <row r="29" ht="12.75">
      <c r="C29" s="44"/>
    </row>
    <row r="30" ht="12.75">
      <c r="A30" s="3" t="s">
        <v>28</v>
      </c>
    </row>
    <row r="32" ht="12.75">
      <c r="A32" t="s">
        <v>29</v>
      </c>
    </row>
    <row r="34" spans="1:6" ht="12.75">
      <c r="A34" s="7"/>
      <c r="B34" s="8"/>
      <c r="C34" s="199" t="s">
        <v>41</v>
      </c>
      <c r="D34" s="200"/>
      <c r="E34" s="199" t="s">
        <v>42</v>
      </c>
      <c r="F34" s="200"/>
    </row>
    <row r="35" spans="1:6" ht="12.75">
      <c r="A35" s="9"/>
      <c r="B35" s="10"/>
      <c r="C35" s="47" t="s">
        <v>34</v>
      </c>
      <c r="D35" s="48" t="s">
        <v>35</v>
      </c>
      <c r="E35" s="48" t="s">
        <v>34</v>
      </c>
      <c r="F35" s="48" t="s">
        <v>35</v>
      </c>
    </row>
    <row r="36" spans="1:6" ht="12.75">
      <c r="A36" s="9"/>
      <c r="B36" s="10"/>
      <c r="C36" s="49" t="s">
        <v>36</v>
      </c>
      <c r="D36" s="50" t="s">
        <v>37</v>
      </c>
      <c r="E36" s="50" t="s">
        <v>38</v>
      </c>
      <c r="F36" s="50" t="s">
        <v>37</v>
      </c>
    </row>
    <row r="37" spans="1:6" ht="12.75">
      <c r="A37" s="9"/>
      <c r="B37" s="10"/>
      <c r="C37" s="49"/>
      <c r="D37" s="50" t="s">
        <v>36</v>
      </c>
      <c r="E37" s="50"/>
      <c r="F37" s="50" t="s">
        <v>39</v>
      </c>
    </row>
    <row r="38" spans="1:6" ht="12.75">
      <c r="A38" s="9"/>
      <c r="B38" s="10"/>
      <c r="C38" s="51"/>
      <c r="D38" s="52"/>
      <c r="E38" s="52"/>
      <c r="F38" s="52"/>
    </row>
    <row r="39" spans="1:6" ht="12.75">
      <c r="A39" s="9"/>
      <c r="B39" s="10"/>
      <c r="C39" s="71">
        <v>2006</v>
      </c>
      <c r="D39" s="72">
        <v>2005</v>
      </c>
      <c r="E39" s="71">
        <f>C39</f>
        <v>2006</v>
      </c>
      <c r="F39" s="72">
        <f>D39</f>
        <v>2005</v>
      </c>
    </row>
    <row r="40" spans="1:6" ht="12.75">
      <c r="A40" s="9"/>
      <c r="B40" s="10"/>
      <c r="C40" s="49"/>
      <c r="D40" s="50"/>
      <c r="E40" s="50"/>
      <c r="F40" s="50"/>
    </row>
    <row r="41" spans="1:6" ht="12.75">
      <c r="A41" s="9"/>
      <c r="B41" s="10"/>
      <c r="C41" s="13" t="s">
        <v>256</v>
      </c>
      <c r="D41" s="14" t="s">
        <v>255</v>
      </c>
      <c r="E41" s="13" t="str">
        <f>C41</f>
        <v>31.03.2006</v>
      </c>
      <c r="F41" s="14" t="str">
        <f>D41</f>
        <v>31.03.2005</v>
      </c>
    </row>
    <row r="42" spans="1:6" ht="12.75">
      <c r="A42" s="11"/>
      <c r="B42" s="12"/>
      <c r="C42" s="53" t="s">
        <v>40</v>
      </c>
      <c r="D42" s="54" t="s">
        <v>40</v>
      </c>
      <c r="E42" s="54" t="s">
        <v>40</v>
      </c>
      <c r="F42" s="54" t="s">
        <v>40</v>
      </c>
    </row>
    <row r="43" spans="1:6" ht="12.75">
      <c r="A43" s="15">
        <v>1</v>
      </c>
      <c r="B43" s="18" t="s">
        <v>3</v>
      </c>
      <c r="C43" s="55">
        <f>'P&amp;L'!B12/1000</f>
        <v>3066.092</v>
      </c>
      <c r="D43" s="56">
        <f>'P&amp;L'!D12/1000</f>
        <v>1854.863</v>
      </c>
      <c r="E43" s="57">
        <f>'P&amp;L'!F12/1000</f>
        <v>7857.896</v>
      </c>
      <c r="F43" s="57">
        <f>'P&amp;L'!H12/1000</f>
        <v>5523.571</v>
      </c>
    </row>
    <row r="44" spans="1:6" ht="12.75">
      <c r="A44" s="16">
        <v>2</v>
      </c>
      <c r="B44" s="19" t="s">
        <v>43</v>
      </c>
      <c r="C44" s="58">
        <f>'P&amp;L'!B21/1000</f>
        <v>-321.122</v>
      </c>
      <c r="D44" s="51">
        <f>'P&amp;L'!D21/1000</f>
        <v>-449.448</v>
      </c>
      <c r="E44" s="52">
        <f>'P&amp;L'!F21/1000</f>
        <v>-791.906</v>
      </c>
      <c r="F44" s="52">
        <f>'P&amp;L'!H21/1000</f>
        <v>-742.412</v>
      </c>
    </row>
    <row r="45" spans="1:6" ht="12.75">
      <c r="A45" s="16">
        <v>3</v>
      </c>
      <c r="B45" s="19" t="s">
        <v>44</v>
      </c>
      <c r="C45" s="58">
        <f>'P&amp;L'!B27/1000</f>
        <v>-332.128</v>
      </c>
      <c r="D45" s="51">
        <f>'P&amp;L'!D27/1000</f>
        <v>-447.288</v>
      </c>
      <c r="E45" s="52">
        <f>'P&amp;L'!F27/1000</f>
        <v>-821.19</v>
      </c>
      <c r="F45" s="52">
        <f>'P&amp;L'!H27/1000</f>
        <v>-738.253</v>
      </c>
    </row>
    <row r="46" spans="1:6" ht="12.75">
      <c r="A46" s="16"/>
      <c r="B46" s="19" t="s">
        <v>45</v>
      </c>
      <c r="C46" s="58"/>
      <c r="D46" s="59"/>
      <c r="E46" s="52"/>
      <c r="F46" s="52"/>
    </row>
    <row r="47" spans="1:6" ht="12.75">
      <c r="A47" s="16">
        <v>4</v>
      </c>
      <c r="B47" s="19" t="s">
        <v>46</v>
      </c>
      <c r="C47" s="60">
        <f>'P&amp;L'!B27/1000</f>
        <v>-332.128</v>
      </c>
      <c r="D47" s="61">
        <f>'P&amp;L'!D27/1000</f>
        <v>-447.288</v>
      </c>
      <c r="E47" s="62">
        <f>'P&amp;L'!F27/1000</f>
        <v>-821.19</v>
      </c>
      <c r="F47" s="62">
        <f>'P&amp;L'!H27/1000</f>
        <v>-738.253</v>
      </c>
    </row>
    <row r="48" spans="1:6" ht="12.75">
      <c r="A48" s="16">
        <v>5</v>
      </c>
      <c r="B48" s="19" t="s">
        <v>47</v>
      </c>
      <c r="C48" s="73">
        <f>'P&amp;L'!B29</f>
        <v>-0.35597856377277604</v>
      </c>
      <c r="D48" s="43">
        <f>'P&amp;L'!D29</f>
        <v>-0.4794083601286174</v>
      </c>
      <c r="E48" s="74">
        <f>'P&amp;L'!F29</f>
        <v>-0.8801607717041801</v>
      </c>
      <c r="F48" s="74">
        <f>'P&amp;L'!H29</f>
        <v>-0.7912679528403</v>
      </c>
    </row>
    <row r="49" spans="1:6" ht="12.75">
      <c r="A49" s="17">
        <v>6</v>
      </c>
      <c r="B49" s="20" t="s">
        <v>6</v>
      </c>
      <c r="C49" s="63" t="s">
        <v>8</v>
      </c>
      <c r="D49" s="64" t="s">
        <v>8</v>
      </c>
      <c r="E49" s="63" t="s">
        <v>8</v>
      </c>
      <c r="F49" s="63" t="s">
        <v>8</v>
      </c>
    </row>
    <row r="50" spans="1:6" ht="6" customHeight="1">
      <c r="A50" s="21"/>
      <c r="B50" s="23"/>
      <c r="C50" s="40"/>
      <c r="D50" s="40"/>
      <c r="E50" s="40"/>
      <c r="F50" s="65"/>
    </row>
    <row r="51" spans="1:6" ht="12.75">
      <c r="A51" s="2"/>
      <c r="C51" s="201" t="s">
        <v>48</v>
      </c>
      <c r="D51" s="202"/>
      <c r="E51" s="201" t="s">
        <v>49</v>
      </c>
      <c r="F51" s="202"/>
    </row>
    <row r="52" spans="1:6" ht="19.5" customHeight="1">
      <c r="A52" s="24">
        <v>7</v>
      </c>
      <c r="B52" s="196" t="s">
        <v>247</v>
      </c>
      <c r="C52" s="205">
        <v>0.1167</v>
      </c>
      <c r="D52" s="206"/>
      <c r="E52" s="203">
        <v>0.1237</v>
      </c>
      <c r="F52" s="204"/>
    </row>
    <row r="54" ht="12.75">
      <c r="A54" s="3" t="s">
        <v>50</v>
      </c>
    </row>
    <row r="56" spans="1:6" ht="12.75">
      <c r="A56" s="7"/>
      <c r="B56" s="8"/>
      <c r="C56" s="199" t="s">
        <v>41</v>
      </c>
      <c r="D56" s="200"/>
      <c r="E56" s="199" t="s">
        <v>42</v>
      </c>
      <c r="F56" s="200"/>
    </row>
    <row r="57" spans="1:6" ht="12.75">
      <c r="A57" s="9"/>
      <c r="B57" s="10"/>
      <c r="C57" s="47" t="s">
        <v>34</v>
      </c>
      <c r="D57" s="48" t="s">
        <v>35</v>
      </c>
      <c r="E57" s="48" t="s">
        <v>34</v>
      </c>
      <c r="F57" s="48" t="s">
        <v>35</v>
      </c>
    </row>
    <row r="58" spans="1:6" ht="12.75">
      <c r="A58" s="9"/>
      <c r="B58" s="10"/>
      <c r="C58" s="49" t="s">
        <v>36</v>
      </c>
      <c r="D58" s="50" t="s">
        <v>37</v>
      </c>
      <c r="E58" s="50" t="s">
        <v>38</v>
      </c>
      <c r="F58" s="50" t="s">
        <v>37</v>
      </c>
    </row>
    <row r="59" spans="1:6" ht="12.75">
      <c r="A59" s="9"/>
      <c r="B59" s="10"/>
      <c r="C59" s="49"/>
      <c r="D59" s="50" t="s">
        <v>36</v>
      </c>
      <c r="E59" s="50"/>
      <c r="F59" s="50" t="s">
        <v>39</v>
      </c>
    </row>
    <row r="60" spans="1:6" ht="12.75">
      <c r="A60" s="9"/>
      <c r="B60" s="10"/>
      <c r="C60" s="51"/>
      <c r="D60" s="52"/>
      <c r="E60" s="52"/>
      <c r="F60" s="52"/>
    </row>
    <row r="61" spans="1:6" ht="12.75">
      <c r="A61" s="9"/>
      <c r="B61" s="10"/>
      <c r="C61" s="71">
        <f>C39</f>
        <v>2006</v>
      </c>
      <c r="D61" s="72">
        <f>D39</f>
        <v>2005</v>
      </c>
      <c r="E61" s="71">
        <f>E39</f>
        <v>2006</v>
      </c>
      <c r="F61" s="72">
        <f>F39</f>
        <v>2005</v>
      </c>
    </row>
    <row r="62" spans="1:6" ht="12.75">
      <c r="A62" s="9"/>
      <c r="B62" s="10"/>
      <c r="C62" s="49"/>
      <c r="D62" s="50"/>
      <c r="E62" s="50"/>
      <c r="F62" s="50"/>
    </row>
    <row r="63" spans="1:6" ht="12.75">
      <c r="A63" s="9"/>
      <c r="B63" s="10"/>
      <c r="C63" s="13" t="str">
        <f>C41</f>
        <v>31.03.2006</v>
      </c>
      <c r="D63" s="14" t="str">
        <f>D41</f>
        <v>31.03.2005</v>
      </c>
      <c r="E63" s="13" t="str">
        <f>E41</f>
        <v>31.03.2006</v>
      </c>
      <c r="F63" s="14" t="str">
        <f>F41</f>
        <v>31.03.2005</v>
      </c>
    </row>
    <row r="64" spans="1:6" ht="12.75">
      <c r="A64" s="11"/>
      <c r="B64" s="12"/>
      <c r="C64" s="53" t="s">
        <v>40</v>
      </c>
      <c r="D64" s="54" t="s">
        <v>40</v>
      </c>
      <c r="E64" s="54" t="s">
        <v>40</v>
      </c>
      <c r="F64" s="54" t="s">
        <v>40</v>
      </c>
    </row>
    <row r="65" spans="1:6" ht="12.75">
      <c r="A65" s="15">
        <v>1</v>
      </c>
      <c r="B65" s="25" t="s">
        <v>51</v>
      </c>
      <c r="C65" s="57">
        <f>'P&amp;L'!B18/1000</f>
        <v>-230.41</v>
      </c>
      <c r="D65" s="66">
        <f>'P&amp;L'!D18/1000</f>
        <v>-393.521</v>
      </c>
      <c r="E65" s="57">
        <f>('P&amp;L'!F18/1000)</f>
        <v>-518.279</v>
      </c>
      <c r="F65" s="67">
        <f>'P&amp;L'!H18/1000</f>
        <v>-596.594</v>
      </c>
    </row>
    <row r="66" spans="1:6" ht="12.75">
      <c r="A66" s="16">
        <v>2</v>
      </c>
      <c r="B66" s="26" t="s">
        <v>52</v>
      </c>
      <c r="C66" s="52">
        <v>7</v>
      </c>
      <c r="D66" s="59">
        <v>0</v>
      </c>
      <c r="E66" s="52">
        <v>10</v>
      </c>
      <c r="F66" s="68">
        <v>26</v>
      </c>
    </row>
    <row r="67" spans="1:6" ht="12.75">
      <c r="A67" s="17">
        <v>3</v>
      </c>
      <c r="B67" s="27" t="s">
        <v>53</v>
      </c>
      <c r="C67" s="69">
        <v>98</v>
      </c>
      <c r="D67" s="39">
        <v>56</v>
      </c>
      <c r="E67" s="69">
        <v>284</v>
      </c>
      <c r="F67" s="70">
        <v>172</v>
      </c>
    </row>
    <row r="68" ht="12.75">
      <c r="F68" s="35" t="s">
        <v>241</v>
      </c>
    </row>
  </sheetData>
  <mergeCells count="8">
    <mergeCell ref="C56:D56"/>
    <mergeCell ref="E56:F56"/>
    <mergeCell ref="C34:D34"/>
    <mergeCell ref="E34:F34"/>
    <mergeCell ref="C51:D51"/>
    <mergeCell ref="E51:F51"/>
    <mergeCell ref="E52:F52"/>
    <mergeCell ref="C52:D52"/>
  </mergeCells>
  <printOptions/>
  <pageMargins left="0.31496062992125984" right="0.1968503937007874" top="0.3937007874015748" bottom="0.3937007874015748" header="0.5118110236220472" footer="0.5118110236220472"/>
  <pageSetup horizontalDpi="600" verticalDpi="600" orientation="portrait" scale="83" r:id="rId1"/>
</worksheet>
</file>

<file path=xl/worksheets/sheet2.xml><?xml version="1.0" encoding="utf-8"?>
<worksheet xmlns="http://schemas.openxmlformats.org/spreadsheetml/2006/main" xmlns:r="http://schemas.openxmlformats.org/officeDocument/2006/relationships">
  <dimension ref="A1:M293"/>
  <sheetViews>
    <sheetView showGridLines="0" zoomScale="85" zoomScaleNormal="85" workbookViewId="0" topLeftCell="A3">
      <selection activeCell="A36" sqref="A36"/>
    </sheetView>
  </sheetViews>
  <sheetFormatPr defaultColWidth="9.140625" defaultRowHeight="12.75"/>
  <cols>
    <col min="1" max="1" width="44.140625" style="1" customWidth="1"/>
    <col min="2" max="2" width="14.7109375" style="1" customWidth="1"/>
    <col min="3" max="3" width="1.7109375" style="1" customWidth="1"/>
    <col min="4" max="4" width="14.7109375" style="1" customWidth="1"/>
    <col min="5" max="5" width="2.7109375" style="1" customWidth="1"/>
    <col min="6" max="6" width="14.7109375" style="1" customWidth="1"/>
    <col min="7" max="7" width="1.7109375" style="1" customWidth="1"/>
    <col min="8" max="8" width="14.7109375" style="1" customWidth="1"/>
    <col min="9" max="9" width="9.140625" style="1" customWidth="1"/>
    <col min="10" max="10" width="39.7109375" style="1" customWidth="1"/>
    <col min="11" max="12" width="16.421875" style="1" customWidth="1"/>
    <col min="13" max="16384" width="9.140625" style="1" customWidth="1"/>
  </cols>
  <sheetData>
    <row r="1" ht="15.75">
      <c r="A1" s="178" t="s">
        <v>0</v>
      </c>
    </row>
    <row r="2" spans="1:8" ht="14.25">
      <c r="A2" s="4" t="s">
        <v>1</v>
      </c>
      <c r="B2" s="107"/>
      <c r="C2" s="107"/>
      <c r="D2" s="107"/>
      <c r="E2" s="107"/>
      <c r="F2" s="107"/>
      <c r="G2" s="107"/>
      <c r="H2" s="107"/>
    </row>
    <row r="4" spans="1:5" s="92" customFormat="1" ht="15">
      <c r="A4" s="92" t="s">
        <v>164</v>
      </c>
      <c r="B4" s="94"/>
      <c r="C4" s="94"/>
      <c r="E4" s="94"/>
    </row>
    <row r="5" ht="15">
      <c r="A5" s="95" t="s">
        <v>257</v>
      </c>
    </row>
    <row r="6" ht="15">
      <c r="A6" s="95" t="s">
        <v>242</v>
      </c>
    </row>
    <row r="7" spans="2:8" ht="15">
      <c r="B7" s="207" t="s">
        <v>165</v>
      </c>
      <c r="C7" s="207"/>
      <c r="D7" s="207"/>
      <c r="E7" s="93"/>
      <c r="F7" s="207" t="s">
        <v>166</v>
      </c>
      <c r="G7" s="207"/>
      <c r="H7" s="207"/>
    </row>
    <row r="8" spans="2:8" ht="15">
      <c r="B8" s="208" t="s">
        <v>258</v>
      </c>
      <c r="C8" s="209"/>
      <c r="D8" s="209"/>
      <c r="E8" s="93"/>
      <c r="F8" s="208" t="s">
        <v>258</v>
      </c>
      <c r="G8" s="209"/>
      <c r="H8" s="209"/>
    </row>
    <row r="9" spans="2:8" ht="15">
      <c r="B9" s="96" t="s">
        <v>259</v>
      </c>
      <c r="C9" s="93"/>
      <c r="D9" s="96" t="s">
        <v>231</v>
      </c>
      <c r="E9" s="93"/>
      <c r="F9" s="96" t="s">
        <v>259</v>
      </c>
      <c r="G9" s="93"/>
      <c r="H9" s="96" t="str">
        <f>D9</f>
        <v>2005</v>
      </c>
    </row>
    <row r="10" spans="2:8" ht="15">
      <c r="B10" s="93" t="s">
        <v>2</v>
      </c>
      <c r="D10" s="93" t="s">
        <v>2</v>
      </c>
      <c r="E10" s="93"/>
      <c r="F10" s="93" t="s">
        <v>2</v>
      </c>
      <c r="H10" s="93" t="s">
        <v>2</v>
      </c>
    </row>
    <row r="11" spans="2:13" ht="15">
      <c r="B11" s="146"/>
      <c r="C11" s="147"/>
      <c r="D11" s="146"/>
      <c r="E11" s="148"/>
      <c r="F11" s="146"/>
      <c r="G11" s="147"/>
      <c r="H11" s="146"/>
      <c r="I11" s="97"/>
      <c r="M11" s="98"/>
    </row>
    <row r="12" spans="1:9" s="98" customFormat="1" ht="14.25">
      <c r="A12" s="99" t="s">
        <v>3</v>
      </c>
      <c r="B12" s="149">
        <v>3066092</v>
      </c>
      <c r="C12" s="149"/>
      <c r="D12" s="149">
        <v>1854863</v>
      </c>
      <c r="E12" s="149"/>
      <c r="F12" s="149">
        <v>7857896</v>
      </c>
      <c r="G12" s="149"/>
      <c r="H12" s="149">
        <v>5523571</v>
      </c>
      <c r="I12" s="101"/>
    </row>
    <row r="13" spans="1:9" s="98" customFormat="1" ht="14.25">
      <c r="A13" s="99" t="s">
        <v>143</v>
      </c>
      <c r="B13" s="150">
        <v>-794841</v>
      </c>
      <c r="C13" s="149"/>
      <c r="D13" s="151">
        <v>-523279</v>
      </c>
      <c r="E13" s="149"/>
      <c r="F13" s="150">
        <v>-2051923</v>
      </c>
      <c r="G13" s="149"/>
      <c r="H13" s="150">
        <v>-1091660</v>
      </c>
      <c r="I13" s="101"/>
    </row>
    <row r="14" spans="1:9" s="98" customFormat="1" ht="14.25">
      <c r="A14" s="99" t="s">
        <v>199</v>
      </c>
      <c r="B14" s="149">
        <f>SUM(B12:B13)</f>
        <v>2271251</v>
      </c>
      <c r="C14" s="149"/>
      <c r="D14" s="149">
        <f>SUM(D12:D13)</f>
        <v>1331584</v>
      </c>
      <c r="E14" s="149"/>
      <c r="F14" s="149">
        <f>SUM(F12:F13)</f>
        <v>5805973</v>
      </c>
      <c r="G14" s="149"/>
      <c r="H14" s="149">
        <f>SUM(H12:H13)</f>
        <v>4431911</v>
      </c>
      <c r="I14" s="101"/>
    </row>
    <row r="15" spans="1:9" s="98" customFormat="1" ht="14.25">
      <c r="A15" s="99"/>
      <c r="B15" s="149"/>
      <c r="C15" s="149"/>
      <c r="D15" s="149"/>
      <c r="E15" s="149"/>
      <c r="F15" s="149"/>
      <c r="G15" s="149"/>
      <c r="H15" s="149"/>
      <c r="I15" s="101"/>
    </row>
    <row r="16" spans="1:9" s="98" customFormat="1" ht="14.25">
      <c r="A16" s="99" t="s">
        <v>144</v>
      </c>
      <c r="B16" s="149">
        <v>84346</v>
      </c>
      <c r="C16" s="149"/>
      <c r="D16" s="149">
        <v>49219</v>
      </c>
      <c r="E16" s="149"/>
      <c r="F16" s="152">
        <v>240232</v>
      </c>
      <c r="G16" s="149"/>
      <c r="H16" s="149">
        <v>97099</v>
      </c>
      <c r="I16" s="101"/>
    </row>
    <row r="17" spans="1:9" s="98" customFormat="1" ht="14.25">
      <c r="A17" s="99" t="s">
        <v>145</v>
      </c>
      <c r="B17" s="153">
        <v>-2586007</v>
      </c>
      <c r="C17" s="149"/>
      <c r="D17" s="150">
        <v>-1774324</v>
      </c>
      <c r="E17" s="149"/>
      <c r="F17" s="150">
        <v>-6564484</v>
      </c>
      <c r="G17" s="149"/>
      <c r="H17" s="150">
        <v>-5125604</v>
      </c>
      <c r="I17" s="101"/>
    </row>
    <row r="18" spans="1:9" s="98" customFormat="1" ht="14.25">
      <c r="A18" s="98" t="s">
        <v>194</v>
      </c>
      <c r="B18" s="149">
        <f>SUM(B14:B17)</f>
        <v>-230410</v>
      </c>
      <c r="C18" s="149"/>
      <c r="D18" s="149">
        <f>SUM(D14:D17)</f>
        <v>-393521</v>
      </c>
      <c r="E18" s="149"/>
      <c r="F18" s="149">
        <f>SUM(F14:F17)</f>
        <v>-518279</v>
      </c>
      <c r="G18" s="149"/>
      <c r="H18" s="149">
        <f>SUM(H14:H17)</f>
        <v>-596594</v>
      </c>
      <c r="I18" s="101"/>
    </row>
    <row r="19" spans="1:9" s="98" customFormat="1" ht="14.25">
      <c r="A19" s="99"/>
      <c r="B19" s="154"/>
      <c r="C19" s="149"/>
      <c r="D19" s="149"/>
      <c r="E19" s="149"/>
      <c r="F19" s="149"/>
      <c r="G19" s="149"/>
      <c r="H19" s="149"/>
      <c r="I19" s="101"/>
    </row>
    <row r="20" spans="1:9" s="98" customFormat="1" ht="14.25">
      <c r="A20" s="99" t="s">
        <v>146</v>
      </c>
      <c r="B20" s="153">
        <v>-90712</v>
      </c>
      <c r="C20" s="149"/>
      <c r="D20" s="150">
        <v>-55927</v>
      </c>
      <c r="E20" s="149"/>
      <c r="F20" s="150">
        <v>-273627</v>
      </c>
      <c r="G20" s="149"/>
      <c r="H20" s="150">
        <v>-145818</v>
      </c>
      <c r="I20" s="101"/>
    </row>
    <row r="21" spans="1:9" s="98" customFormat="1" ht="14.25">
      <c r="A21" s="98" t="s">
        <v>193</v>
      </c>
      <c r="B21" s="149">
        <f>SUM(B18:B20)</f>
        <v>-321122</v>
      </c>
      <c r="C21" s="149"/>
      <c r="D21" s="149">
        <f>SUM(D18:D20)</f>
        <v>-449448</v>
      </c>
      <c r="E21" s="149"/>
      <c r="F21" s="149">
        <f>SUM(F18:F20)</f>
        <v>-791906</v>
      </c>
      <c r="G21" s="149"/>
      <c r="H21" s="149">
        <f>SUM(H18:H20)</f>
        <v>-742412</v>
      </c>
      <c r="I21" s="101"/>
    </row>
    <row r="22" spans="1:9" s="98" customFormat="1" ht="14.25">
      <c r="A22" s="99"/>
      <c r="B22" s="154"/>
      <c r="C22" s="149"/>
      <c r="D22" s="149"/>
      <c r="E22" s="149"/>
      <c r="F22" s="149"/>
      <c r="G22" s="149"/>
      <c r="H22" s="149"/>
      <c r="I22" s="101"/>
    </row>
    <row r="23" spans="1:8" s="98" customFormat="1" ht="14.25">
      <c r="A23" s="99" t="s">
        <v>147</v>
      </c>
      <c r="B23" s="153">
        <v>-11856</v>
      </c>
      <c r="C23" s="149"/>
      <c r="D23" s="150">
        <v>-130</v>
      </c>
      <c r="E23" s="149"/>
      <c r="F23" s="150">
        <v>-32116</v>
      </c>
      <c r="G23" s="149"/>
      <c r="H23" s="150">
        <v>-398</v>
      </c>
    </row>
    <row r="24" spans="1:8" s="98" customFormat="1" ht="14.25">
      <c r="A24" s="102" t="s">
        <v>192</v>
      </c>
      <c r="B24" s="152">
        <f>SUM(B21:B23)</f>
        <v>-332978</v>
      </c>
      <c r="C24" s="152"/>
      <c r="D24" s="152">
        <f>SUM(D21:D23)</f>
        <v>-449578</v>
      </c>
      <c r="E24" s="152"/>
      <c r="F24" s="152">
        <f>SUM(F21:F23)</f>
        <v>-824022</v>
      </c>
      <c r="G24" s="152"/>
      <c r="H24" s="152">
        <f>SUM(H21:H23)</f>
        <v>-742810</v>
      </c>
    </row>
    <row r="25" spans="1:9" s="98" customFormat="1" ht="14.25">
      <c r="A25" s="102"/>
      <c r="B25" s="155"/>
      <c r="C25" s="149"/>
      <c r="D25" s="156"/>
      <c r="E25" s="149"/>
      <c r="F25" s="154"/>
      <c r="G25" s="149"/>
      <c r="H25" s="152"/>
      <c r="I25" s="101"/>
    </row>
    <row r="26" spans="1:9" s="98" customFormat="1" ht="14.25">
      <c r="A26" s="102" t="s">
        <v>148</v>
      </c>
      <c r="B26" s="149">
        <v>850</v>
      </c>
      <c r="C26" s="149"/>
      <c r="D26" s="149">
        <v>2290</v>
      </c>
      <c r="E26" s="149"/>
      <c r="F26" s="149">
        <v>2832</v>
      </c>
      <c r="G26" s="149"/>
      <c r="H26" s="149">
        <v>4557</v>
      </c>
      <c r="I26" s="101"/>
    </row>
    <row r="27" spans="1:9" s="98" customFormat="1" ht="15" thickBot="1">
      <c r="A27" s="102" t="s">
        <v>191</v>
      </c>
      <c r="B27" s="157">
        <f>SUM(B24:B26)</f>
        <v>-332128</v>
      </c>
      <c r="C27" s="149"/>
      <c r="D27" s="157">
        <f>SUM(D24:D26)</f>
        <v>-447288</v>
      </c>
      <c r="E27" s="149"/>
      <c r="F27" s="157">
        <f>SUM(F24:F26)</f>
        <v>-821190</v>
      </c>
      <c r="G27" s="149"/>
      <c r="H27" s="157">
        <f>SUM(H24:H26)</f>
        <v>-738253</v>
      </c>
      <c r="I27" s="101"/>
    </row>
    <row r="28" spans="1:9" s="98" customFormat="1" ht="15" thickTop="1">
      <c r="A28" s="102"/>
      <c r="B28" s="100"/>
      <c r="C28" s="100"/>
      <c r="D28" s="100"/>
      <c r="E28" s="100"/>
      <c r="F28" s="100"/>
      <c r="G28" s="100"/>
      <c r="H28" s="100"/>
      <c r="I28" s="101"/>
    </row>
    <row r="29" spans="1:9" s="98" customFormat="1" ht="14.25">
      <c r="A29" s="102" t="s">
        <v>176</v>
      </c>
      <c r="B29" s="121">
        <f>'Notes BMSB'!C90</f>
        <v>-0.35597856377277604</v>
      </c>
      <c r="C29" s="122"/>
      <c r="D29" s="122">
        <f>'Notes BMSB'!D90</f>
        <v>-0.4794083601286174</v>
      </c>
      <c r="E29" s="122"/>
      <c r="F29" s="123">
        <f>'Notes BMSB'!E90</f>
        <v>-0.8801607717041801</v>
      </c>
      <c r="G29" s="100"/>
      <c r="H29" s="122">
        <f>'Notes BMSB'!F90</f>
        <v>-0.7912679528403</v>
      </c>
      <c r="I29" s="101"/>
    </row>
    <row r="30" spans="1:9" s="98" customFormat="1" ht="14.25">
      <c r="A30" s="102" t="s">
        <v>175</v>
      </c>
      <c r="B30" s="103" t="s">
        <v>7</v>
      </c>
      <c r="C30" s="104"/>
      <c r="D30" s="103" t="s">
        <v>7</v>
      </c>
      <c r="E30" s="104"/>
      <c r="F30" s="103" t="s">
        <v>7</v>
      </c>
      <c r="G30" s="104"/>
      <c r="H30" s="103" t="s">
        <v>7</v>
      </c>
      <c r="I30" s="101"/>
    </row>
    <row r="31" spans="1:9" s="98" customFormat="1" ht="14.25">
      <c r="A31" s="102"/>
      <c r="B31" s="100"/>
      <c r="C31" s="100"/>
      <c r="D31" s="100"/>
      <c r="E31" s="100"/>
      <c r="F31" s="100"/>
      <c r="G31" s="100"/>
      <c r="H31" s="100"/>
      <c r="I31" s="101"/>
    </row>
    <row r="32" spans="1:9" s="98" customFormat="1" ht="14.25">
      <c r="A32" s="102" t="s">
        <v>149</v>
      </c>
      <c r="B32" s="129" t="s">
        <v>174</v>
      </c>
      <c r="C32" s="100"/>
      <c r="D32" s="129" t="s">
        <v>174</v>
      </c>
      <c r="E32" s="100"/>
      <c r="F32" s="129" t="s">
        <v>174</v>
      </c>
      <c r="G32" s="100"/>
      <c r="H32" s="129" t="s">
        <v>174</v>
      </c>
      <c r="I32" s="101"/>
    </row>
    <row r="33" spans="2:9" s="98" customFormat="1" ht="14.25">
      <c r="B33" s="1"/>
      <c r="C33" s="1"/>
      <c r="D33" s="1"/>
      <c r="E33" s="1"/>
      <c r="F33" s="1"/>
      <c r="G33" s="1"/>
      <c r="H33" s="1"/>
      <c r="I33" s="101"/>
    </row>
    <row r="34" spans="1:9" s="98" customFormat="1" ht="14.25">
      <c r="A34" s="4" t="s">
        <v>167</v>
      </c>
      <c r="B34" s="1"/>
      <c r="C34" s="1"/>
      <c r="D34" s="1"/>
      <c r="E34" s="1"/>
      <c r="F34" s="1"/>
      <c r="G34" s="1"/>
      <c r="H34" s="1"/>
      <c r="I34" s="101"/>
    </row>
    <row r="35" spans="1:8" s="98" customFormat="1" ht="14.25">
      <c r="A35" s="4" t="s">
        <v>237</v>
      </c>
      <c r="B35" s="124"/>
      <c r="C35" s="124"/>
      <c r="D35" s="124"/>
      <c r="E35" s="124"/>
      <c r="F35" s="124"/>
      <c r="G35" s="124"/>
      <c r="H35" s="124"/>
    </row>
    <row r="36" spans="1:8" s="98" customFormat="1" ht="14.25">
      <c r="A36" s="105"/>
      <c r="B36" s="100"/>
      <c r="C36" s="124"/>
      <c r="D36" s="125"/>
      <c r="E36" s="124"/>
      <c r="F36" s="100"/>
      <c r="G36" s="124"/>
      <c r="H36" s="126"/>
    </row>
    <row r="37" spans="2:8" s="98" customFormat="1" ht="14.25">
      <c r="B37" s="124"/>
      <c r="C37" s="124"/>
      <c r="D37" s="124"/>
      <c r="E37" s="124"/>
      <c r="F37" s="124"/>
      <c r="G37" s="124"/>
      <c r="H37" s="127"/>
    </row>
    <row r="38" spans="1:8" s="98" customFormat="1" ht="14.25">
      <c r="A38" s="105"/>
      <c r="B38" s="100"/>
      <c r="C38" s="124"/>
      <c r="D38" s="100"/>
      <c r="E38" s="124"/>
      <c r="F38" s="100"/>
      <c r="G38" s="124"/>
      <c r="H38" s="120"/>
    </row>
    <row r="39" spans="2:9" s="98" customFormat="1" ht="14.25">
      <c r="B39" s="124"/>
      <c r="C39" s="124"/>
      <c r="D39" s="124"/>
      <c r="E39" s="124"/>
      <c r="F39" s="124"/>
      <c r="G39" s="124"/>
      <c r="H39" s="127"/>
      <c r="I39" s="101"/>
    </row>
    <row r="40" spans="2:9" s="98" customFormat="1" ht="14.25">
      <c r="B40" s="128"/>
      <c r="C40" s="129"/>
      <c r="D40" s="122"/>
      <c r="E40" s="129"/>
      <c r="F40" s="122"/>
      <c r="G40" s="129"/>
      <c r="H40" s="122"/>
      <c r="I40" s="101"/>
    </row>
    <row r="41" spans="2:9" s="98" customFormat="1" ht="14.25">
      <c r="B41" s="130"/>
      <c r="C41" s="131"/>
      <c r="D41" s="130"/>
      <c r="E41" s="131"/>
      <c r="F41" s="130"/>
      <c r="G41" s="131"/>
      <c r="H41" s="130"/>
      <c r="I41" s="101"/>
    </row>
    <row r="42" spans="2:9" s="98" customFormat="1" ht="14.25">
      <c r="B42" s="132"/>
      <c r="C42" s="132"/>
      <c r="D42" s="132"/>
      <c r="E42" s="132"/>
      <c r="F42" s="132"/>
      <c r="G42" s="132"/>
      <c r="H42" s="132"/>
      <c r="I42" s="101"/>
    </row>
    <row r="43" spans="2:9" s="98" customFormat="1" ht="14.25">
      <c r="B43" s="133"/>
      <c r="C43" s="134"/>
      <c r="D43" s="133"/>
      <c r="E43" s="134"/>
      <c r="F43" s="133"/>
      <c r="G43" s="134"/>
      <c r="H43" s="133"/>
      <c r="I43" s="101"/>
    </row>
    <row r="44" spans="2:9" s="98" customFormat="1" ht="14.25">
      <c r="B44" s="120"/>
      <c r="C44" s="120"/>
      <c r="D44" s="120"/>
      <c r="E44" s="120"/>
      <c r="F44" s="120"/>
      <c r="G44" s="120"/>
      <c r="H44" s="120"/>
      <c r="I44" s="101"/>
    </row>
    <row r="45" spans="2:9" s="98" customFormat="1" ht="14.25">
      <c r="B45" s="120"/>
      <c r="C45" s="120"/>
      <c r="D45" s="120"/>
      <c r="E45" s="120"/>
      <c r="F45" s="120"/>
      <c r="G45" s="120"/>
      <c r="H45" s="120"/>
      <c r="I45" s="101"/>
    </row>
    <row r="46" spans="2:9" s="98" customFormat="1" ht="14.25">
      <c r="B46" s="106"/>
      <c r="C46" s="106"/>
      <c r="D46" s="106"/>
      <c r="E46" s="106"/>
      <c r="F46" s="106"/>
      <c r="G46" s="106"/>
      <c r="H46" s="106"/>
      <c r="I46" s="101"/>
    </row>
    <row r="47" spans="2:9" s="98" customFormat="1" ht="14.25">
      <c r="B47" s="106"/>
      <c r="C47" s="106"/>
      <c r="D47" s="106"/>
      <c r="E47" s="106"/>
      <c r="F47" s="106"/>
      <c r="G47" s="106"/>
      <c r="H47" s="106"/>
      <c r="I47" s="101"/>
    </row>
    <row r="48" spans="2:9" s="98" customFormat="1" ht="14.25">
      <c r="B48" s="106"/>
      <c r="C48" s="106"/>
      <c r="D48" s="106"/>
      <c r="E48" s="106"/>
      <c r="F48" s="106"/>
      <c r="G48" s="106"/>
      <c r="H48" s="106"/>
      <c r="I48" s="101"/>
    </row>
    <row r="49" spans="2:9" s="98" customFormat="1" ht="14.25">
      <c r="B49" s="106"/>
      <c r="C49" s="106"/>
      <c r="D49" s="106"/>
      <c r="E49" s="106"/>
      <c r="F49" s="106"/>
      <c r="G49" s="106"/>
      <c r="H49" s="106"/>
      <c r="I49" s="101"/>
    </row>
    <row r="50" spans="2:9" s="98" customFormat="1" ht="14.25">
      <c r="B50" s="106"/>
      <c r="C50" s="106"/>
      <c r="D50" s="106"/>
      <c r="E50" s="106"/>
      <c r="F50" s="106"/>
      <c r="G50" s="106"/>
      <c r="H50" s="106"/>
      <c r="I50" s="101"/>
    </row>
    <row r="51" spans="2:9" s="98" customFormat="1" ht="14.25">
      <c r="B51" s="106"/>
      <c r="C51" s="106"/>
      <c r="D51" s="106"/>
      <c r="E51" s="106"/>
      <c r="F51" s="106"/>
      <c r="G51" s="106"/>
      <c r="H51" s="106"/>
      <c r="I51" s="101"/>
    </row>
    <row r="52" spans="2:9" s="98" customFormat="1" ht="14.25">
      <c r="B52" s="106"/>
      <c r="C52" s="106"/>
      <c r="D52" s="106"/>
      <c r="E52" s="106"/>
      <c r="F52" s="106"/>
      <c r="G52" s="106"/>
      <c r="H52" s="106"/>
      <c r="I52" s="101"/>
    </row>
    <row r="53" spans="2:9" s="98" customFormat="1" ht="14.25">
      <c r="B53" s="106"/>
      <c r="C53" s="106"/>
      <c r="D53" s="106"/>
      <c r="E53" s="106"/>
      <c r="F53" s="106"/>
      <c r="G53" s="106"/>
      <c r="H53" s="106"/>
      <c r="I53" s="101"/>
    </row>
    <row r="54" spans="2:9" s="98" customFormat="1" ht="14.25">
      <c r="B54" s="106"/>
      <c r="C54" s="106"/>
      <c r="D54" s="106"/>
      <c r="E54" s="106"/>
      <c r="F54" s="106"/>
      <c r="G54" s="106"/>
      <c r="H54" s="106"/>
      <c r="I54" s="101"/>
    </row>
    <row r="55" spans="2:9" s="98" customFormat="1" ht="14.25">
      <c r="B55" s="106"/>
      <c r="C55" s="106"/>
      <c r="D55" s="106"/>
      <c r="E55" s="106"/>
      <c r="F55" s="106"/>
      <c r="G55" s="106"/>
      <c r="H55" s="106"/>
      <c r="I55" s="101"/>
    </row>
    <row r="56" spans="2:9" s="98" customFormat="1" ht="14.25">
      <c r="B56" s="106"/>
      <c r="C56" s="106"/>
      <c r="D56" s="106"/>
      <c r="E56" s="106"/>
      <c r="F56" s="106"/>
      <c r="G56" s="106"/>
      <c r="H56" s="106"/>
      <c r="I56" s="101"/>
    </row>
    <row r="57" spans="2:9" s="98" customFormat="1" ht="14.25">
      <c r="B57" s="106"/>
      <c r="C57" s="106"/>
      <c r="D57" s="106"/>
      <c r="E57" s="106"/>
      <c r="F57" s="106"/>
      <c r="G57" s="106"/>
      <c r="H57" s="106"/>
      <c r="I57" s="101"/>
    </row>
    <row r="58" spans="2:9" s="98" customFormat="1" ht="14.25">
      <c r="B58" s="106"/>
      <c r="C58" s="106"/>
      <c r="D58" s="106"/>
      <c r="E58" s="106"/>
      <c r="F58" s="106"/>
      <c r="G58" s="106"/>
      <c r="H58" s="106"/>
      <c r="I58" s="101"/>
    </row>
    <row r="59" spans="2:9" s="98" customFormat="1" ht="14.25">
      <c r="B59" s="106"/>
      <c r="C59" s="106"/>
      <c r="D59" s="106"/>
      <c r="E59" s="106"/>
      <c r="F59" s="106"/>
      <c r="G59" s="106"/>
      <c r="H59" s="106"/>
      <c r="I59" s="101"/>
    </row>
    <row r="60" spans="2:9" s="98" customFormat="1" ht="14.25">
      <c r="B60" s="106"/>
      <c r="C60" s="106"/>
      <c r="D60" s="106"/>
      <c r="E60" s="106"/>
      <c r="F60" s="106"/>
      <c r="G60" s="106"/>
      <c r="H60" s="106"/>
      <c r="I60" s="101"/>
    </row>
    <row r="61" spans="2:9" s="98" customFormat="1" ht="14.25">
      <c r="B61" s="106"/>
      <c r="C61" s="106"/>
      <c r="D61" s="106"/>
      <c r="E61" s="106"/>
      <c r="F61" s="106"/>
      <c r="G61" s="106"/>
      <c r="H61" s="106"/>
      <c r="I61" s="101"/>
    </row>
    <row r="62" spans="2:9" s="98" customFormat="1" ht="14.25">
      <c r="B62" s="106"/>
      <c r="C62" s="106"/>
      <c r="D62" s="106"/>
      <c r="E62" s="106"/>
      <c r="F62" s="106"/>
      <c r="G62" s="106"/>
      <c r="H62" s="106"/>
      <c r="I62" s="101"/>
    </row>
    <row r="63" spans="2:9" s="98" customFormat="1" ht="14.25">
      <c r="B63" s="106"/>
      <c r="C63" s="106"/>
      <c r="D63" s="106"/>
      <c r="E63" s="106"/>
      <c r="F63" s="106"/>
      <c r="G63" s="106"/>
      <c r="H63" s="106"/>
      <c r="I63" s="101"/>
    </row>
    <row r="64" spans="2:9" s="98" customFormat="1" ht="14.25">
      <c r="B64" s="106"/>
      <c r="C64" s="106"/>
      <c r="D64" s="106"/>
      <c r="E64" s="106"/>
      <c r="F64" s="106"/>
      <c r="G64" s="106"/>
      <c r="H64" s="106"/>
      <c r="I64" s="101"/>
    </row>
    <row r="65" spans="2:9" s="98" customFormat="1" ht="14.25">
      <c r="B65" s="106"/>
      <c r="C65" s="106"/>
      <c r="D65" s="106"/>
      <c r="E65" s="106"/>
      <c r="F65" s="106"/>
      <c r="G65" s="106"/>
      <c r="H65" s="106"/>
      <c r="I65" s="101"/>
    </row>
    <row r="66" spans="2:9" s="98" customFormat="1" ht="14.25">
      <c r="B66" s="106"/>
      <c r="C66" s="106"/>
      <c r="D66" s="106"/>
      <c r="E66" s="106"/>
      <c r="F66" s="106"/>
      <c r="G66" s="106"/>
      <c r="H66" s="106"/>
      <c r="I66" s="101"/>
    </row>
    <row r="67" spans="2:9" s="98" customFormat="1" ht="14.25">
      <c r="B67" s="106"/>
      <c r="C67" s="106"/>
      <c r="D67" s="106"/>
      <c r="E67" s="106"/>
      <c r="F67" s="106"/>
      <c r="G67" s="106"/>
      <c r="H67" s="106"/>
      <c r="I67" s="101"/>
    </row>
    <row r="68" spans="2:9" s="98" customFormat="1" ht="14.25">
      <c r="B68" s="106"/>
      <c r="C68" s="106"/>
      <c r="D68" s="106"/>
      <c r="E68" s="106"/>
      <c r="F68" s="106"/>
      <c r="G68" s="106"/>
      <c r="H68" s="106"/>
      <c r="I68" s="101"/>
    </row>
    <row r="69" spans="2:9" s="98" customFormat="1" ht="14.25">
      <c r="B69" s="106"/>
      <c r="C69" s="106"/>
      <c r="D69" s="106"/>
      <c r="E69" s="106"/>
      <c r="F69" s="106"/>
      <c r="G69" s="106"/>
      <c r="H69" s="106"/>
      <c r="I69" s="101"/>
    </row>
    <row r="70" spans="2:9" s="98" customFormat="1" ht="14.25">
      <c r="B70" s="106"/>
      <c r="C70" s="106"/>
      <c r="D70" s="106"/>
      <c r="E70" s="106"/>
      <c r="F70" s="106"/>
      <c r="G70" s="106"/>
      <c r="H70" s="106"/>
      <c r="I70" s="101"/>
    </row>
    <row r="71" spans="2:9" s="98" customFormat="1" ht="14.25">
      <c r="B71" s="106"/>
      <c r="C71" s="106"/>
      <c r="D71" s="106"/>
      <c r="E71" s="106"/>
      <c r="F71" s="106"/>
      <c r="G71" s="106"/>
      <c r="H71" s="106"/>
      <c r="I71" s="101"/>
    </row>
    <row r="72" spans="2:9" s="98" customFormat="1" ht="14.25">
      <c r="B72" s="106"/>
      <c r="C72" s="106"/>
      <c r="D72" s="106"/>
      <c r="E72" s="106"/>
      <c r="F72" s="106"/>
      <c r="G72" s="106"/>
      <c r="H72" s="106"/>
      <c r="I72" s="101"/>
    </row>
    <row r="73" spans="2:9" s="98" customFormat="1" ht="14.25">
      <c r="B73" s="106"/>
      <c r="C73" s="106"/>
      <c r="D73" s="106"/>
      <c r="E73" s="106"/>
      <c r="F73" s="106"/>
      <c r="G73" s="106"/>
      <c r="H73" s="106"/>
      <c r="I73" s="101"/>
    </row>
    <row r="74" spans="2:9" s="98" customFormat="1" ht="14.25">
      <c r="B74" s="106"/>
      <c r="C74" s="106"/>
      <c r="D74" s="106"/>
      <c r="E74" s="106"/>
      <c r="F74" s="106"/>
      <c r="G74" s="106"/>
      <c r="H74" s="106"/>
      <c r="I74" s="101"/>
    </row>
    <row r="75" spans="2:9" s="98" customFormat="1" ht="14.25">
      <c r="B75" s="106"/>
      <c r="C75" s="106"/>
      <c r="D75" s="106"/>
      <c r="E75" s="106"/>
      <c r="F75" s="106"/>
      <c r="G75" s="106"/>
      <c r="H75" s="106"/>
      <c r="I75" s="101"/>
    </row>
    <row r="76" spans="2:9" s="98" customFormat="1" ht="14.25">
      <c r="B76" s="106"/>
      <c r="C76" s="106"/>
      <c r="D76" s="106"/>
      <c r="E76" s="106"/>
      <c r="F76" s="106"/>
      <c r="G76" s="106"/>
      <c r="H76" s="106"/>
      <c r="I76" s="101"/>
    </row>
    <row r="77" spans="2:9" s="98" customFormat="1" ht="14.25">
      <c r="B77" s="106"/>
      <c r="C77" s="106"/>
      <c r="D77" s="106"/>
      <c r="E77" s="106"/>
      <c r="F77" s="106"/>
      <c r="G77" s="106"/>
      <c r="H77" s="106"/>
      <c r="I77" s="101"/>
    </row>
    <row r="78" spans="2:9" s="98" customFormat="1" ht="14.25">
      <c r="B78" s="106"/>
      <c r="C78" s="106"/>
      <c r="D78" s="106"/>
      <c r="E78" s="106"/>
      <c r="F78" s="106"/>
      <c r="G78" s="106"/>
      <c r="H78" s="106"/>
      <c r="I78" s="101"/>
    </row>
    <row r="79" spans="2:9" s="98" customFormat="1" ht="14.25">
      <c r="B79" s="106"/>
      <c r="C79" s="106"/>
      <c r="D79" s="106"/>
      <c r="E79" s="106"/>
      <c r="F79" s="106"/>
      <c r="G79" s="106"/>
      <c r="H79" s="106"/>
      <c r="I79" s="101"/>
    </row>
    <row r="80" spans="2:9" s="98" customFormat="1" ht="14.25">
      <c r="B80" s="106"/>
      <c r="C80" s="106"/>
      <c r="D80" s="106"/>
      <c r="E80" s="106"/>
      <c r="F80" s="106"/>
      <c r="G80" s="106"/>
      <c r="H80" s="106"/>
      <c r="I80" s="101"/>
    </row>
    <row r="81" spans="2:9" s="98" customFormat="1" ht="14.25">
      <c r="B81" s="106"/>
      <c r="C81" s="106"/>
      <c r="D81" s="106"/>
      <c r="E81" s="106"/>
      <c r="F81" s="106"/>
      <c r="G81" s="106"/>
      <c r="H81" s="106"/>
      <c r="I81" s="101"/>
    </row>
    <row r="82" spans="2:9" s="98" customFormat="1" ht="14.25">
      <c r="B82" s="106"/>
      <c r="C82" s="106"/>
      <c r="D82" s="106"/>
      <c r="E82" s="106"/>
      <c r="F82" s="106"/>
      <c r="G82" s="106"/>
      <c r="H82" s="106"/>
      <c r="I82" s="101"/>
    </row>
    <row r="83" spans="1:13" ht="14.25">
      <c r="A83" s="98"/>
      <c r="B83" s="106"/>
      <c r="C83" s="106"/>
      <c r="D83" s="106"/>
      <c r="E83" s="106"/>
      <c r="F83" s="106"/>
      <c r="G83" s="106"/>
      <c r="H83" s="106"/>
      <c r="I83" s="97"/>
      <c r="J83" s="98"/>
      <c r="K83" s="98"/>
      <c r="L83" s="98"/>
      <c r="M83" s="98"/>
    </row>
    <row r="84" spans="2:13" ht="14.25">
      <c r="B84" s="106"/>
      <c r="C84" s="106"/>
      <c r="D84" s="106"/>
      <c r="E84" s="106"/>
      <c r="F84" s="106"/>
      <c r="G84" s="106"/>
      <c r="H84" s="106"/>
      <c r="I84" s="97"/>
      <c r="J84" s="98"/>
      <c r="K84" s="98"/>
      <c r="L84" s="98"/>
      <c r="M84" s="98"/>
    </row>
    <row r="85" spans="2:13" ht="14.25">
      <c r="B85" s="106"/>
      <c r="C85" s="106"/>
      <c r="D85" s="106"/>
      <c r="E85" s="106"/>
      <c r="F85" s="106"/>
      <c r="G85" s="106"/>
      <c r="H85" s="106"/>
      <c r="I85" s="97"/>
      <c r="J85" s="98"/>
      <c r="K85" s="98"/>
      <c r="L85" s="98"/>
      <c r="M85" s="98"/>
    </row>
    <row r="86" spans="2:13" ht="14.25">
      <c r="B86" s="106"/>
      <c r="C86" s="106"/>
      <c r="D86" s="106"/>
      <c r="E86" s="106"/>
      <c r="F86" s="106"/>
      <c r="G86" s="106"/>
      <c r="H86" s="106"/>
      <c r="I86" s="97"/>
      <c r="J86" s="98"/>
      <c r="K86" s="98"/>
      <c r="L86" s="98"/>
      <c r="M86" s="98"/>
    </row>
    <row r="87" spans="2:13" ht="14.25">
      <c r="B87" s="106"/>
      <c r="C87" s="106"/>
      <c r="D87" s="106"/>
      <c r="E87" s="106"/>
      <c r="F87" s="106"/>
      <c r="G87" s="106"/>
      <c r="H87" s="106"/>
      <c r="I87" s="97"/>
      <c r="J87" s="98"/>
      <c r="K87" s="98"/>
      <c r="L87" s="98"/>
      <c r="M87" s="98"/>
    </row>
    <row r="88" spans="2:13" ht="14.25">
      <c r="B88" s="106"/>
      <c r="C88" s="106"/>
      <c r="D88" s="106"/>
      <c r="E88" s="106"/>
      <c r="F88" s="106"/>
      <c r="G88" s="106"/>
      <c r="H88" s="106"/>
      <c r="I88" s="97"/>
      <c r="J88" s="98"/>
      <c r="K88" s="98"/>
      <c r="L88" s="98"/>
      <c r="M88" s="98"/>
    </row>
    <row r="89" spans="2:13" ht="14.25">
      <c r="B89" s="106"/>
      <c r="C89" s="106"/>
      <c r="D89" s="106"/>
      <c r="E89" s="106"/>
      <c r="F89" s="106"/>
      <c r="G89" s="106"/>
      <c r="H89" s="106"/>
      <c r="I89" s="97"/>
      <c r="J89" s="98"/>
      <c r="K89" s="98"/>
      <c r="L89" s="98"/>
      <c r="M89" s="98"/>
    </row>
    <row r="90" spans="2:13" ht="14.25">
      <c r="B90" s="106"/>
      <c r="C90" s="106"/>
      <c r="D90" s="106"/>
      <c r="E90" s="106"/>
      <c r="F90" s="106"/>
      <c r="G90" s="106"/>
      <c r="H90" s="106"/>
      <c r="I90" s="97"/>
      <c r="J90" s="98"/>
      <c r="K90" s="98"/>
      <c r="L90" s="98"/>
      <c r="M90" s="98"/>
    </row>
    <row r="91" spans="2:13" ht="14.25">
      <c r="B91" s="106"/>
      <c r="C91" s="106"/>
      <c r="D91" s="106"/>
      <c r="E91" s="106"/>
      <c r="F91" s="106"/>
      <c r="G91" s="106"/>
      <c r="H91" s="106"/>
      <c r="I91" s="97"/>
      <c r="J91" s="98"/>
      <c r="K91" s="98"/>
      <c r="L91" s="98"/>
      <c r="M91" s="98"/>
    </row>
    <row r="92" spans="2:13" ht="14.25">
      <c r="B92" s="106"/>
      <c r="C92" s="106"/>
      <c r="D92" s="106"/>
      <c r="E92" s="106"/>
      <c r="F92" s="106"/>
      <c r="G92" s="106"/>
      <c r="H92" s="106"/>
      <c r="I92" s="97"/>
      <c r="J92" s="98"/>
      <c r="K92" s="98"/>
      <c r="L92" s="98"/>
      <c r="M92" s="98"/>
    </row>
    <row r="93" spans="2:13" ht="14.25">
      <c r="B93" s="106"/>
      <c r="C93" s="106"/>
      <c r="D93" s="106"/>
      <c r="E93" s="106"/>
      <c r="F93" s="106"/>
      <c r="G93" s="106"/>
      <c r="H93" s="106"/>
      <c r="I93" s="97"/>
      <c r="J93" s="98"/>
      <c r="K93" s="98"/>
      <c r="L93" s="98"/>
      <c r="M93" s="98"/>
    </row>
    <row r="94" spans="2:13" ht="14.25">
      <c r="B94" s="106"/>
      <c r="C94" s="106"/>
      <c r="D94" s="106"/>
      <c r="E94" s="106"/>
      <c r="F94" s="106"/>
      <c r="G94" s="106"/>
      <c r="H94" s="106"/>
      <c r="I94" s="97"/>
      <c r="J94" s="98"/>
      <c r="K94" s="98"/>
      <c r="L94" s="98"/>
      <c r="M94" s="98"/>
    </row>
    <row r="95" spans="2:13" ht="14.25">
      <c r="B95" s="106"/>
      <c r="C95" s="106"/>
      <c r="D95" s="106"/>
      <c r="E95" s="106"/>
      <c r="F95" s="106"/>
      <c r="G95" s="106"/>
      <c r="H95" s="106"/>
      <c r="I95" s="97"/>
      <c r="J95" s="98"/>
      <c r="K95" s="98"/>
      <c r="L95" s="98"/>
      <c r="M95" s="98"/>
    </row>
    <row r="96" spans="2:13" ht="14.25">
      <c r="B96" s="106"/>
      <c r="C96" s="106"/>
      <c r="D96" s="106"/>
      <c r="E96" s="106"/>
      <c r="F96" s="106"/>
      <c r="G96" s="106"/>
      <c r="H96" s="106"/>
      <c r="I96" s="97"/>
      <c r="J96" s="98"/>
      <c r="K96" s="98"/>
      <c r="L96" s="98"/>
      <c r="M96" s="98"/>
    </row>
    <row r="97" spans="2:13" ht="14.25">
      <c r="B97" s="106"/>
      <c r="C97" s="106"/>
      <c r="D97" s="106"/>
      <c r="E97" s="106"/>
      <c r="F97" s="106"/>
      <c r="G97" s="106"/>
      <c r="H97" s="106"/>
      <c r="I97" s="97"/>
      <c r="J97" s="98"/>
      <c r="K97" s="98"/>
      <c r="L97" s="98"/>
      <c r="M97" s="98"/>
    </row>
    <row r="98" spans="2:13" ht="14.25">
      <c r="B98" s="106"/>
      <c r="C98" s="106"/>
      <c r="D98" s="106"/>
      <c r="E98" s="106"/>
      <c r="F98" s="106"/>
      <c r="G98" s="106"/>
      <c r="H98" s="106"/>
      <c r="I98" s="97"/>
      <c r="J98" s="98"/>
      <c r="K98" s="98"/>
      <c r="L98" s="98"/>
      <c r="M98" s="98"/>
    </row>
    <row r="99" spans="2:13" ht="14.25">
      <c r="B99" s="106"/>
      <c r="C99" s="106"/>
      <c r="D99" s="106"/>
      <c r="E99" s="106"/>
      <c r="F99" s="106"/>
      <c r="G99" s="106"/>
      <c r="H99" s="106"/>
      <c r="I99" s="97"/>
      <c r="J99" s="98"/>
      <c r="K99" s="98"/>
      <c r="L99" s="98"/>
      <c r="M99" s="98"/>
    </row>
    <row r="100" spans="2:13" ht="14.25">
      <c r="B100" s="106"/>
      <c r="C100" s="106"/>
      <c r="D100" s="106"/>
      <c r="E100" s="106"/>
      <c r="F100" s="106"/>
      <c r="G100" s="106"/>
      <c r="H100" s="106"/>
      <c r="I100" s="97"/>
      <c r="J100" s="98"/>
      <c r="K100" s="98"/>
      <c r="L100" s="98"/>
      <c r="M100" s="98"/>
    </row>
    <row r="101" spans="2:13" ht="14.25">
      <c r="B101" s="106"/>
      <c r="C101" s="106"/>
      <c r="D101" s="106"/>
      <c r="E101" s="106"/>
      <c r="F101" s="106"/>
      <c r="G101" s="106"/>
      <c r="H101" s="106"/>
      <c r="I101" s="97"/>
      <c r="J101" s="98"/>
      <c r="K101" s="98"/>
      <c r="L101" s="98"/>
      <c r="M101" s="98"/>
    </row>
    <row r="102" spans="2:13" ht="14.25">
      <c r="B102" s="106"/>
      <c r="C102" s="106"/>
      <c r="D102" s="106"/>
      <c r="E102" s="106"/>
      <c r="F102" s="106"/>
      <c r="G102" s="106"/>
      <c r="H102" s="106"/>
      <c r="I102" s="97"/>
      <c r="J102" s="98"/>
      <c r="K102" s="98"/>
      <c r="L102" s="98"/>
      <c r="M102" s="98"/>
    </row>
    <row r="103" spans="2:13" ht="14.25">
      <c r="B103" s="106"/>
      <c r="C103" s="106"/>
      <c r="D103" s="106"/>
      <c r="E103" s="106"/>
      <c r="F103" s="106"/>
      <c r="G103" s="106"/>
      <c r="H103" s="106"/>
      <c r="I103" s="97"/>
      <c r="J103" s="98"/>
      <c r="K103" s="98"/>
      <c r="L103" s="98"/>
      <c r="M103" s="98"/>
    </row>
    <row r="104" spans="2:13" ht="14.25">
      <c r="B104" s="106"/>
      <c r="C104" s="106"/>
      <c r="D104" s="106"/>
      <c r="E104" s="106"/>
      <c r="F104" s="106"/>
      <c r="G104" s="106"/>
      <c r="H104" s="106"/>
      <c r="I104" s="97"/>
      <c r="J104" s="98"/>
      <c r="K104" s="98"/>
      <c r="L104" s="98"/>
      <c r="M104" s="98"/>
    </row>
    <row r="105" spans="2:13" ht="14.25">
      <c r="B105" s="106"/>
      <c r="C105" s="106"/>
      <c r="D105" s="106"/>
      <c r="E105" s="106"/>
      <c r="F105" s="106"/>
      <c r="G105" s="106"/>
      <c r="H105" s="106"/>
      <c r="I105" s="97"/>
      <c r="J105" s="98"/>
      <c r="K105" s="98"/>
      <c r="L105" s="98"/>
      <c r="M105" s="98"/>
    </row>
    <row r="106" spans="2:13" ht="14.25">
      <c r="B106" s="106"/>
      <c r="C106" s="106"/>
      <c r="D106" s="106"/>
      <c r="E106" s="106"/>
      <c r="F106" s="106"/>
      <c r="G106" s="106"/>
      <c r="H106" s="106"/>
      <c r="I106" s="97"/>
      <c r="J106" s="98"/>
      <c r="K106" s="98"/>
      <c r="L106" s="98"/>
      <c r="M106" s="98"/>
    </row>
    <row r="107" spans="2:13" ht="14.25">
      <c r="B107" s="106"/>
      <c r="C107" s="106"/>
      <c r="D107" s="106"/>
      <c r="E107" s="106"/>
      <c r="F107" s="106"/>
      <c r="G107" s="106"/>
      <c r="H107" s="106"/>
      <c r="I107" s="97"/>
      <c r="J107" s="98"/>
      <c r="K107" s="98"/>
      <c r="L107" s="98"/>
      <c r="M107" s="98"/>
    </row>
    <row r="108" spans="2:13" ht="14.25">
      <c r="B108" s="106"/>
      <c r="C108" s="106"/>
      <c r="D108" s="106"/>
      <c r="E108" s="106"/>
      <c r="F108" s="106"/>
      <c r="G108" s="106"/>
      <c r="H108" s="106"/>
      <c r="I108" s="97"/>
      <c r="J108" s="98"/>
      <c r="K108" s="98"/>
      <c r="L108" s="98"/>
      <c r="M108" s="98"/>
    </row>
    <row r="109" spans="2:13" ht="14.25">
      <c r="B109" s="106"/>
      <c r="C109" s="106"/>
      <c r="D109" s="106"/>
      <c r="E109" s="106"/>
      <c r="F109" s="106"/>
      <c r="G109" s="106"/>
      <c r="H109" s="106"/>
      <c r="I109" s="97"/>
      <c r="J109" s="98"/>
      <c r="K109" s="98"/>
      <c r="L109" s="98"/>
      <c r="M109" s="98"/>
    </row>
    <row r="110" spans="2:13" ht="14.25">
      <c r="B110" s="106"/>
      <c r="C110" s="106"/>
      <c r="D110" s="106"/>
      <c r="E110" s="106"/>
      <c r="F110" s="106"/>
      <c r="G110" s="106"/>
      <c r="H110" s="106"/>
      <c r="I110" s="97"/>
      <c r="J110" s="98"/>
      <c r="K110" s="98"/>
      <c r="L110" s="98"/>
      <c r="M110" s="98"/>
    </row>
    <row r="111" spans="2:13" ht="14.25">
      <c r="B111" s="106"/>
      <c r="C111" s="106"/>
      <c r="D111" s="106"/>
      <c r="E111" s="106"/>
      <c r="F111" s="106"/>
      <c r="G111" s="106"/>
      <c r="H111" s="106"/>
      <c r="I111" s="97"/>
      <c r="J111" s="98"/>
      <c r="K111" s="98"/>
      <c r="L111" s="98"/>
      <c r="M111" s="98"/>
    </row>
    <row r="112" spans="2:13" ht="14.25">
      <c r="B112" s="106"/>
      <c r="C112" s="106"/>
      <c r="D112" s="106"/>
      <c r="E112" s="106"/>
      <c r="F112" s="106"/>
      <c r="G112" s="106"/>
      <c r="H112" s="106"/>
      <c r="I112" s="97"/>
      <c r="J112" s="98"/>
      <c r="K112" s="98"/>
      <c r="L112" s="98"/>
      <c r="M112" s="98"/>
    </row>
    <row r="113" spans="2:13" ht="14.25">
      <c r="B113" s="106"/>
      <c r="C113" s="106"/>
      <c r="D113" s="106"/>
      <c r="E113" s="106"/>
      <c r="F113" s="106"/>
      <c r="G113" s="106"/>
      <c r="H113" s="106"/>
      <c r="I113" s="97"/>
      <c r="J113" s="98"/>
      <c r="K113" s="98"/>
      <c r="L113" s="98"/>
      <c r="M113" s="98"/>
    </row>
    <row r="114" spans="2:13" ht="14.25">
      <c r="B114" s="106"/>
      <c r="C114" s="106"/>
      <c r="D114" s="106"/>
      <c r="E114" s="106"/>
      <c r="F114" s="106"/>
      <c r="G114" s="106"/>
      <c r="H114" s="106"/>
      <c r="I114" s="97"/>
      <c r="J114" s="98"/>
      <c r="K114" s="98"/>
      <c r="L114" s="98"/>
      <c r="M114" s="98"/>
    </row>
    <row r="115" spans="2:13" ht="14.25">
      <c r="B115" s="106"/>
      <c r="C115" s="106"/>
      <c r="D115" s="106"/>
      <c r="E115" s="106"/>
      <c r="F115" s="106"/>
      <c r="G115" s="106"/>
      <c r="H115" s="106"/>
      <c r="I115" s="97"/>
      <c r="J115" s="98"/>
      <c r="K115" s="98"/>
      <c r="L115" s="98"/>
      <c r="M115" s="98"/>
    </row>
    <row r="116" spans="2:13" ht="14.25">
      <c r="B116" s="106"/>
      <c r="C116" s="106"/>
      <c r="D116" s="106"/>
      <c r="E116" s="106"/>
      <c r="F116" s="106"/>
      <c r="G116" s="106"/>
      <c r="H116" s="106"/>
      <c r="I116" s="97"/>
      <c r="J116" s="98"/>
      <c r="K116" s="98"/>
      <c r="L116" s="98"/>
      <c r="M116" s="98"/>
    </row>
    <row r="117" spans="2:13" ht="14.25">
      <c r="B117" s="106"/>
      <c r="C117" s="106"/>
      <c r="D117" s="106"/>
      <c r="E117" s="106"/>
      <c r="F117" s="106"/>
      <c r="G117" s="106"/>
      <c r="H117" s="106"/>
      <c r="I117" s="97"/>
      <c r="J117" s="98"/>
      <c r="K117" s="98"/>
      <c r="L117" s="98"/>
      <c r="M117" s="98"/>
    </row>
    <row r="118" spans="2:13" ht="14.25">
      <c r="B118" s="106"/>
      <c r="C118" s="106"/>
      <c r="D118" s="106"/>
      <c r="E118" s="106"/>
      <c r="F118" s="106"/>
      <c r="G118" s="106"/>
      <c r="H118" s="106"/>
      <c r="I118" s="97"/>
      <c r="J118" s="98"/>
      <c r="K118" s="98"/>
      <c r="L118" s="98"/>
      <c r="M118" s="98"/>
    </row>
    <row r="119" spans="2:13" ht="14.25">
      <c r="B119" s="106"/>
      <c r="C119" s="106"/>
      <c r="D119" s="106"/>
      <c r="E119" s="106"/>
      <c r="F119" s="106"/>
      <c r="G119" s="106"/>
      <c r="H119" s="106"/>
      <c r="I119" s="97"/>
      <c r="J119" s="98"/>
      <c r="K119" s="98"/>
      <c r="L119" s="98"/>
      <c r="M119" s="98"/>
    </row>
    <row r="120" spans="2:13" ht="14.25">
      <c r="B120" s="106"/>
      <c r="C120" s="106"/>
      <c r="D120" s="106"/>
      <c r="E120" s="106"/>
      <c r="F120" s="106"/>
      <c r="G120" s="106"/>
      <c r="H120" s="106"/>
      <c r="I120" s="97"/>
      <c r="J120" s="98"/>
      <c r="K120" s="98"/>
      <c r="L120" s="98"/>
      <c r="M120" s="98"/>
    </row>
    <row r="121" spans="2:13" ht="14.25">
      <c r="B121" s="106"/>
      <c r="C121" s="106"/>
      <c r="D121" s="106"/>
      <c r="E121" s="106"/>
      <c r="F121" s="106"/>
      <c r="G121" s="106"/>
      <c r="H121" s="106"/>
      <c r="I121" s="97"/>
      <c r="J121" s="98"/>
      <c r="K121" s="98"/>
      <c r="L121" s="98"/>
      <c r="M121" s="98"/>
    </row>
    <row r="122" spans="2:13" ht="14.25">
      <c r="B122" s="106"/>
      <c r="C122" s="106"/>
      <c r="D122" s="106"/>
      <c r="E122" s="106"/>
      <c r="F122" s="106"/>
      <c r="G122" s="106"/>
      <c r="H122" s="106"/>
      <c r="I122" s="97"/>
      <c r="J122" s="98"/>
      <c r="K122" s="98"/>
      <c r="L122" s="98"/>
      <c r="M122" s="98"/>
    </row>
    <row r="123" spans="2:13" ht="14.25">
      <c r="B123" s="106"/>
      <c r="C123" s="106"/>
      <c r="D123" s="106"/>
      <c r="E123" s="106"/>
      <c r="F123" s="106"/>
      <c r="G123" s="106"/>
      <c r="H123" s="106"/>
      <c r="I123" s="97"/>
      <c r="J123" s="98"/>
      <c r="K123" s="98"/>
      <c r="L123" s="98"/>
      <c r="M123" s="98"/>
    </row>
    <row r="124" spans="2:13" ht="14.25">
      <c r="B124" s="106"/>
      <c r="C124" s="106"/>
      <c r="D124" s="106"/>
      <c r="E124" s="106"/>
      <c r="F124" s="106"/>
      <c r="G124" s="106"/>
      <c r="H124" s="106"/>
      <c r="I124" s="97"/>
      <c r="J124" s="98"/>
      <c r="K124" s="98"/>
      <c r="L124" s="98"/>
      <c r="M124" s="98"/>
    </row>
    <row r="125" spans="2:13" ht="14.25">
      <c r="B125" s="106"/>
      <c r="C125" s="106"/>
      <c r="D125" s="106"/>
      <c r="E125" s="106"/>
      <c r="F125" s="106"/>
      <c r="G125" s="106"/>
      <c r="H125" s="106"/>
      <c r="I125" s="97"/>
      <c r="J125" s="98"/>
      <c r="K125" s="98"/>
      <c r="L125" s="98"/>
      <c r="M125" s="98"/>
    </row>
    <row r="126" spans="2:13" ht="14.25">
      <c r="B126" s="106"/>
      <c r="C126" s="106"/>
      <c r="D126" s="106"/>
      <c r="E126" s="106"/>
      <c r="F126" s="106"/>
      <c r="G126" s="106"/>
      <c r="H126" s="106"/>
      <c r="I126" s="97"/>
      <c r="J126" s="98"/>
      <c r="K126" s="98"/>
      <c r="L126" s="98"/>
      <c r="M126" s="98"/>
    </row>
    <row r="127" spans="2:13" ht="14.25">
      <c r="B127" s="106"/>
      <c r="C127" s="106"/>
      <c r="D127" s="106"/>
      <c r="E127" s="106"/>
      <c r="F127" s="106"/>
      <c r="G127" s="106"/>
      <c r="H127" s="106"/>
      <c r="I127" s="97"/>
      <c r="J127" s="98"/>
      <c r="K127" s="98"/>
      <c r="L127" s="98"/>
      <c r="M127" s="98"/>
    </row>
    <row r="128" spans="2:13" ht="14.25">
      <c r="B128" s="106"/>
      <c r="C128" s="106"/>
      <c r="D128" s="106"/>
      <c r="E128" s="106"/>
      <c r="F128" s="106"/>
      <c r="G128" s="106"/>
      <c r="H128" s="106"/>
      <c r="I128" s="97"/>
      <c r="J128" s="98"/>
      <c r="K128" s="98"/>
      <c r="L128" s="98"/>
      <c r="M128" s="98"/>
    </row>
    <row r="129" spans="2:13" ht="14.25">
      <c r="B129" s="106"/>
      <c r="C129" s="106"/>
      <c r="D129" s="106"/>
      <c r="E129" s="106"/>
      <c r="F129" s="106"/>
      <c r="G129" s="106"/>
      <c r="H129" s="106"/>
      <c r="I129" s="97"/>
      <c r="J129" s="98"/>
      <c r="K129" s="98"/>
      <c r="L129" s="98"/>
      <c r="M129" s="98"/>
    </row>
    <row r="130" spans="2:13" ht="14.25">
      <c r="B130" s="106"/>
      <c r="C130" s="106"/>
      <c r="D130" s="106"/>
      <c r="E130" s="106"/>
      <c r="F130" s="106"/>
      <c r="G130" s="106"/>
      <c r="H130" s="106"/>
      <c r="I130" s="97"/>
      <c r="J130" s="98"/>
      <c r="K130" s="98"/>
      <c r="L130" s="98"/>
      <c r="M130" s="98"/>
    </row>
    <row r="131" spans="2:13" ht="14.25">
      <c r="B131" s="106"/>
      <c r="C131" s="106"/>
      <c r="D131" s="106"/>
      <c r="E131" s="106"/>
      <c r="F131" s="106"/>
      <c r="G131" s="106"/>
      <c r="H131" s="106"/>
      <c r="I131" s="97"/>
      <c r="J131" s="98"/>
      <c r="K131" s="98"/>
      <c r="L131" s="98"/>
      <c r="M131" s="98"/>
    </row>
    <row r="132" spans="2:13" ht="14.25">
      <c r="B132" s="106"/>
      <c r="C132" s="106"/>
      <c r="D132" s="106"/>
      <c r="E132" s="106"/>
      <c r="F132" s="106"/>
      <c r="G132" s="106"/>
      <c r="H132" s="106"/>
      <c r="I132" s="97"/>
      <c r="J132" s="98"/>
      <c r="K132" s="98"/>
      <c r="L132" s="98"/>
      <c r="M132" s="98"/>
    </row>
    <row r="133" spans="2:13" ht="14.25">
      <c r="B133" s="106"/>
      <c r="C133" s="106"/>
      <c r="D133" s="106"/>
      <c r="E133" s="106"/>
      <c r="F133" s="106"/>
      <c r="G133" s="106"/>
      <c r="H133" s="106"/>
      <c r="I133" s="97"/>
      <c r="J133" s="98"/>
      <c r="K133" s="98"/>
      <c r="L133" s="98"/>
      <c r="M133" s="98"/>
    </row>
    <row r="134" spans="2:13" ht="14.25">
      <c r="B134" s="106"/>
      <c r="C134" s="106"/>
      <c r="D134" s="106"/>
      <c r="E134" s="106"/>
      <c r="F134" s="106"/>
      <c r="G134" s="106"/>
      <c r="H134" s="106"/>
      <c r="I134" s="97"/>
      <c r="J134" s="98"/>
      <c r="K134" s="98"/>
      <c r="L134" s="98"/>
      <c r="M134" s="98"/>
    </row>
    <row r="135" spans="2:13" ht="14.25">
      <c r="B135" s="106"/>
      <c r="C135" s="106"/>
      <c r="D135" s="106"/>
      <c r="E135" s="106"/>
      <c r="F135" s="106"/>
      <c r="G135" s="106"/>
      <c r="H135" s="106"/>
      <c r="I135" s="97"/>
      <c r="J135" s="98"/>
      <c r="K135" s="98"/>
      <c r="L135" s="98"/>
      <c r="M135" s="98"/>
    </row>
    <row r="136" spans="2:13" ht="14.25">
      <c r="B136" s="106"/>
      <c r="C136" s="106"/>
      <c r="D136" s="106"/>
      <c r="E136" s="106"/>
      <c r="F136" s="106"/>
      <c r="G136" s="106"/>
      <c r="H136" s="106"/>
      <c r="I136" s="97"/>
      <c r="J136" s="98"/>
      <c r="K136" s="98"/>
      <c r="L136" s="98"/>
      <c r="M136" s="98"/>
    </row>
    <row r="137" spans="2:13" ht="14.25">
      <c r="B137" s="106"/>
      <c r="C137" s="106"/>
      <c r="D137" s="106"/>
      <c r="E137" s="106"/>
      <c r="F137" s="106"/>
      <c r="G137" s="106"/>
      <c r="H137" s="106"/>
      <c r="I137" s="97"/>
      <c r="J137" s="98"/>
      <c r="K137" s="98"/>
      <c r="L137" s="98"/>
      <c r="M137" s="98"/>
    </row>
    <row r="138" spans="2:13" ht="14.25">
      <c r="B138" s="106"/>
      <c r="C138" s="106"/>
      <c r="D138" s="106"/>
      <c r="E138" s="106"/>
      <c r="F138" s="106"/>
      <c r="G138" s="106"/>
      <c r="H138" s="106"/>
      <c r="I138" s="97"/>
      <c r="J138" s="98"/>
      <c r="K138" s="98"/>
      <c r="L138" s="98"/>
      <c r="M138" s="98"/>
    </row>
    <row r="139" spans="2:13" ht="14.25">
      <c r="B139" s="106"/>
      <c r="C139" s="106"/>
      <c r="D139" s="106"/>
      <c r="E139" s="106"/>
      <c r="F139" s="106"/>
      <c r="G139" s="106"/>
      <c r="H139" s="106"/>
      <c r="I139" s="97"/>
      <c r="J139" s="98"/>
      <c r="K139" s="98"/>
      <c r="L139" s="98"/>
      <c r="M139" s="98"/>
    </row>
    <row r="140" spans="2:13" ht="14.25">
      <c r="B140" s="106"/>
      <c r="C140" s="106"/>
      <c r="D140" s="106"/>
      <c r="E140" s="106"/>
      <c r="F140" s="106"/>
      <c r="G140" s="106"/>
      <c r="H140" s="106"/>
      <c r="I140" s="97"/>
      <c r="J140" s="98"/>
      <c r="K140" s="98"/>
      <c r="L140" s="98"/>
      <c r="M140" s="98"/>
    </row>
    <row r="141" spans="2:13" ht="14.25">
      <c r="B141" s="106"/>
      <c r="C141" s="106"/>
      <c r="D141" s="106"/>
      <c r="E141" s="106"/>
      <c r="F141" s="106"/>
      <c r="G141" s="106"/>
      <c r="H141" s="106"/>
      <c r="I141" s="97"/>
      <c r="J141" s="98"/>
      <c r="K141" s="98"/>
      <c r="L141" s="98"/>
      <c r="M141" s="98"/>
    </row>
    <row r="142" spans="2:13" ht="14.25">
      <c r="B142" s="106"/>
      <c r="C142" s="106"/>
      <c r="D142" s="106"/>
      <c r="E142" s="106"/>
      <c r="F142" s="106"/>
      <c r="G142" s="106"/>
      <c r="H142" s="106"/>
      <c r="I142" s="97"/>
      <c r="J142" s="98"/>
      <c r="K142" s="98"/>
      <c r="L142" s="98"/>
      <c r="M142" s="98"/>
    </row>
    <row r="143" spans="2:13" ht="14.25">
      <c r="B143" s="106"/>
      <c r="C143" s="106"/>
      <c r="D143" s="106"/>
      <c r="E143" s="106"/>
      <c r="F143" s="106"/>
      <c r="G143" s="106"/>
      <c r="H143" s="106"/>
      <c r="I143" s="97"/>
      <c r="J143" s="98"/>
      <c r="K143" s="98"/>
      <c r="L143" s="98"/>
      <c r="M143" s="98"/>
    </row>
    <row r="144" spans="2:13" ht="14.25">
      <c r="B144" s="106"/>
      <c r="C144" s="106"/>
      <c r="D144" s="106"/>
      <c r="E144" s="106"/>
      <c r="F144" s="106"/>
      <c r="G144" s="106"/>
      <c r="H144" s="106"/>
      <c r="I144" s="97"/>
      <c r="J144" s="98"/>
      <c r="K144" s="98"/>
      <c r="L144" s="98"/>
      <c r="M144" s="98"/>
    </row>
    <row r="145" spans="2:13" ht="14.25">
      <c r="B145" s="106"/>
      <c r="C145" s="106"/>
      <c r="D145" s="106"/>
      <c r="E145" s="106"/>
      <c r="F145" s="106"/>
      <c r="G145" s="106"/>
      <c r="H145" s="106"/>
      <c r="I145" s="97"/>
      <c r="J145" s="98"/>
      <c r="K145" s="98"/>
      <c r="L145" s="98"/>
      <c r="M145" s="98"/>
    </row>
    <row r="146" spans="2:13" ht="14.25">
      <c r="B146" s="106"/>
      <c r="C146" s="106"/>
      <c r="D146" s="106"/>
      <c r="E146" s="106"/>
      <c r="F146" s="106"/>
      <c r="G146" s="106"/>
      <c r="H146" s="106"/>
      <c r="I146" s="97"/>
      <c r="J146" s="98"/>
      <c r="K146" s="98"/>
      <c r="L146" s="98"/>
      <c r="M146" s="98"/>
    </row>
    <row r="147" spans="2:13" ht="14.25">
      <c r="B147" s="106"/>
      <c r="C147" s="106"/>
      <c r="D147" s="106"/>
      <c r="E147" s="106"/>
      <c r="F147" s="106"/>
      <c r="G147" s="106"/>
      <c r="H147" s="106"/>
      <c r="I147" s="97"/>
      <c r="J147" s="98"/>
      <c r="K147" s="98"/>
      <c r="L147" s="98"/>
      <c r="M147" s="98"/>
    </row>
    <row r="148" spans="2:13" ht="14.25">
      <c r="B148" s="106"/>
      <c r="C148" s="106"/>
      <c r="D148" s="106"/>
      <c r="E148" s="106"/>
      <c r="F148" s="106"/>
      <c r="G148" s="106"/>
      <c r="H148" s="106"/>
      <c r="I148" s="97"/>
      <c r="J148" s="98"/>
      <c r="K148" s="98"/>
      <c r="L148" s="98"/>
      <c r="M148" s="98"/>
    </row>
    <row r="149" spans="2:13" ht="14.25">
      <c r="B149" s="106"/>
      <c r="C149" s="106"/>
      <c r="D149" s="106"/>
      <c r="E149" s="106"/>
      <c r="F149" s="106"/>
      <c r="G149" s="106"/>
      <c r="H149" s="106"/>
      <c r="I149" s="97"/>
      <c r="J149" s="98"/>
      <c r="K149" s="98"/>
      <c r="L149" s="98"/>
      <c r="M149" s="98"/>
    </row>
    <row r="150" spans="2:13" ht="14.25">
      <c r="B150" s="106"/>
      <c r="C150" s="106"/>
      <c r="D150" s="106"/>
      <c r="E150" s="106"/>
      <c r="F150" s="106"/>
      <c r="G150" s="106"/>
      <c r="H150" s="106"/>
      <c r="I150" s="97"/>
      <c r="J150" s="98"/>
      <c r="K150" s="98"/>
      <c r="L150" s="98"/>
      <c r="M150" s="98"/>
    </row>
    <row r="151" spans="2:13" ht="14.25">
      <c r="B151" s="106"/>
      <c r="C151" s="106"/>
      <c r="D151" s="106"/>
      <c r="E151" s="106"/>
      <c r="F151" s="106"/>
      <c r="G151" s="106"/>
      <c r="H151" s="106"/>
      <c r="I151" s="97"/>
      <c r="J151" s="98"/>
      <c r="K151" s="98"/>
      <c r="L151" s="98"/>
      <c r="M151" s="98"/>
    </row>
    <row r="152" spans="2:13" ht="14.25">
      <c r="B152" s="106"/>
      <c r="C152" s="106"/>
      <c r="D152" s="106"/>
      <c r="E152" s="106"/>
      <c r="F152" s="106"/>
      <c r="G152" s="106"/>
      <c r="H152" s="106"/>
      <c r="I152" s="97"/>
      <c r="J152" s="98"/>
      <c r="K152" s="98"/>
      <c r="L152" s="98"/>
      <c r="M152" s="98"/>
    </row>
    <row r="153" spans="2:13" ht="14.25">
      <c r="B153" s="106"/>
      <c r="C153" s="106"/>
      <c r="D153" s="106"/>
      <c r="E153" s="106"/>
      <c r="F153" s="106"/>
      <c r="G153" s="106"/>
      <c r="H153" s="106"/>
      <c r="I153" s="97"/>
      <c r="J153" s="98"/>
      <c r="K153" s="98"/>
      <c r="L153" s="98"/>
      <c r="M153" s="98"/>
    </row>
    <row r="154" spans="2:13" ht="14.25">
      <c r="B154" s="106"/>
      <c r="C154" s="106"/>
      <c r="D154" s="106"/>
      <c r="E154" s="106"/>
      <c r="F154" s="106"/>
      <c r="G154" s="106"/>
      <c r="H154" s="106"/>
      <c r="I154" s="97"/>
      <c r="J154" s="98"/>
      <c r="K154" s="98"/>
      <c r="L154" s="98"/>
      <c r="M154" s="98"/>
    </row>
    <row r="155" spans="2:13" ht="14.25">
      <c r="B155" s="106"/>
      <c r="C155" s="106"/>
      <c r="D155" s="106"/>
      <c r="E155" s="106"/>
      <c r="F155" s="106"/>
      <c r="G155" s="106"/>
      <c r="H155" s="106"/>
      <c r="I155" s="97"/>
      <c r="J155" s="98"/>
      <c r="K155" s="98"/>
      <c r="L155" s="98"/>
      <c r="M155" s="98"/>
    </row>
    <row r="156" spans="2:13" ht="14.25">
      <c r="B156" s="106"/>
      <c r="C156" s="106"/>
      <c r="D156" s="106"/>
      <c r="E156" s="106"/>
      <c r="F156" s="106"/>
      <c r="G156" s="106"/>
      <c r="H156" s="106"/>
      <c r="I156" s="97"/>
      <c r="J156" s="98"/>
      <c r="K156" s="98"/>
      <c r="L156" s="98"/>
      <c r="M156" s="98"/>
    </row>
    <row r="157" spans="2:13" ht="14.25">
      <c r="B157" s="106"/>
      <c r="C157" s="106"/>
      <c r="D157" s="106"/>
      <c r="E157" s="106"/>
      <c r="F157" s="106"/>
      <c r="G157" s="106"/>
      <c r="H157" s="106"/>
      <c r="I157" s="97"/>
      <c r="J157" s="98"/>
      <c r="K157" s="98"/>
      <c r="L157" s="98"/>
      <c r="M157" s="98"/>
    </row>
    <row r="158" spans="2:13" ht="14.25">
      <c r="B158" s="106"/>
      <c r="C158" s="106"/>
      <c r="D158" s="106"/>
      <c r="E158" s="106"/>
      <c r="F158" s="106"/>
      <c r="G158" s="106"/>
      <c r="H158" s="106"/>
      <c r="I158" s="97"/>
      <c r="J158" s="98"/>
      <c r="K158" s="98"/>
      <c r="L158" s="98"/>
      <c r="M158" s="98"/>
    </row>
    <row r="159" spans="2:13" ht="14.25">
      <c r="B159" s="106"/>
      <c r="C159" s="106"/>
      <c r="D159" s="106"/>
      <c r="E159" s="106"/>
      <c r="F159" s="106"/>
      <c r="G159" s="106"/>
      <c r="H159" s="106"/>
      <c r="I159" s="97"/>
      <c r="J159" s="98"/>
      <c r="K159" s="98"/>
      <c r="L159" s="98"/>
      <c r="M159" s="98"/>
    </row>
    <row r="160" spans="2:13" ht="14.25">
      <c r="B160" s="106"/>
      <c r="C160" s="106"/>
      <c r="D160" s="106"/>
      <c r="E160" s="106"/>
      <c r="F160" s="106"/>
      <c r="G160" s="106"/>
      <c r="H160" s="106"/>
      <c r="I160" s="97"/>
      <c r="J160" s="98"/>
      <c r="K160" s="98"/>
      <c r="L160" s="98"/>
      <c r="M160" s="98"/>
    </row>
    <row r="161" spans="2:13" ht="14.25">
      <c r="B161" s="106"/>
      <c r="C161" s="106"/>
      <c r="D161" s="106"/>
      <c r="E161" s="106"/>
      <c r="F161" s="106"/>
      <c r="G161" s="106"/>
      <c r="H161" s="106"/>
      <c r="I161" s="97"/>
      <c r="J161" s="98"/>
      <c r="K161" s="98"/>
      <c r="L161" s="98"/>
      <c r="M161" s="98"/>
    </row>
    <row r="162" spans="2:13" ht="14.25">
      <c r="B162" s="106"/>
      <c r="C162" s="106"/>
      <c r="D162" s="106"/>
      <c r="E162" s="106"/>
      <c r="F162" s="106"/>
      <c r="G162" s="106"/>
      <c r="H162" s="106"/>
      <c r="I162" s="97"/>
      <c r="J162" s="98"/>
      <c r="K162" s="98"/>
      <c r="L162" s="98"/>
      <c r="M162" s="98"/>
    </row>
    <row r="163" spans="2:13" ht="14.25">
      <c r="B163" s="106"/>
      <c r="C163" s="106"/>
      <c r="D163" s="106"/>
      <c r="E163" s="106"/>
      <c r="F163" s="106"/>
      <c r="G163" s="106"/>
      <c r="H163" s="106"/>
      <c r="I163" s="97"/>
      <c r="J163" s="98"/>
      <c r="K163" s="98"/>
      <c r="L163" s="98"/>
      <c r="M163" s="98"/>
    </row>
    <row r="164" spans="2:13" ht="14.25">
      <c r="B164" s="106"/>
      <c r="C164" s="106"/>
      <c r="D164" s="106"/>
      <c r="E164" s="106"/>
      <c r="F164" s="106"/>
      <c r="G164" s="106"/>
      <c r="H164" s="106"/>
      <c r="J164" s="98"/>
      <c r="K164" s="98"/>
      <c r="L164" s="98"/>
      <c r="M164" s="98"/>
    </row>
    <row r="165" spans="2:13" ht="14.25">
      <c r="B165" s="106"/>
      <c r="C165" s="106"/>
      <c r="D165" s="106"/>
      <c r="E165" s="106"/>
      <c r="F165" s="106"/>
      <c r="G165" s="106"/>
      <c r="H165" s="106"/>
      <c r="J165" s="98"/>
      <c r="K165" s="98"/>
      <c r="L165" s="98"/>
      <c r="M165" s="98"/>
    </row>
    <row r="166" spans="2:13" ht="14.25">
      <c r="B166" s="106"/>
      <c r="C166" s="106"/>
      <c r="D166" s="106"/>
      <c r="E166" s="106"/>
      <c r="F166" s="106"/>
      <c r="G166" s="106"/>
      <c r="H166" s="106"/>
      <c r="J166" s="98"/>
      <c r="K166" s="98"/>
      <c r="L166" s="98"/>
      <c r="M166" s="98"/>
    </row>
    <row r="167" spans="2:13" ht="14.25">
      <c r="B167" s="106"/>
      <c r="C167" s="106"/>
      <c r="D167" s="106"/>
      <c r="E167" s="106"/>
      <c r="F167" s="106"/>
      <c r="G167" s="106"/>
      <c r="H167" s="106"/>
      <c r="J167" s="98"/>
      <c r="K167" s="98"/>
      <c r="L167" s="98"/>
      <c r="M167" s="98"/>
    </row>
    <row r="168" spans="2:13" ht="14.25">
      <c r="B168" s="106"/>
      <c r="C168" s="106"/>
      <c r="D168" s="106"/>
      <c r="E168" s="106"/>
      <c r="F168" s="106"/>
      <c r="G168" s="106"/>
      <c r="H168" s="106"/>
      <c r="J168" s="98"/>
      <c r="K168" s="98"/>
      <c r="L168" s="98"/>
      <c r="M168" s="98"/>
    </row>
    <row r="169" spans="2:13" ht="14.25">
      <c r="B169" s="106"/>
      <c r="C169" s="106"/>
      <c r="D169" s="106"/>
      <c r="E169" s="106"/>
      <c r="F169" s="106"/>
      <c r="G169" s="106"/>
      <c r="H169" s="106"/>
      <c r="J169" s="98"/>
      <c r="K169" s="98"/>
      <c r="L169" s="98"/>
      <c r="M169" s="98"/>
    </row>
    <row r="170" spans="2:13" ht="14.25">
      <c r="B170" s="106"/>
      <c r="C170" s="106"/>
      <c r="D170" s="106"/>
      <c r="E170" s="106"/>
      <c r="F170" s="106"/>
      <c r="G170" s="106"/>
      <c r="H170" s="106"/>
      <c r="J170" s="98"/>
      <c r="K170" s="98"/>
      <c r="L170" s="98"/>
      <c r="M170" s="98"/>
    </row>
    <row r="171" spans="2:13" ht="14.25">
      <c r="B171" s="106"/>
      <c r="C171" s="106"/>
      <c r="D171" s="106"/>
      <c r="E171" s="106"/>
      <c r="F171" s="106"/>
      <c r="G171" s="106"/>
      <c r="H171" s="106"/>
      <c r="J171" s="98"/>
      <c r="K171" s="98"/>
      <c r="L171" s="98"/>
      <c r="M171" s="98"/>
    </row>
    <row r="172" spans="2:13" ht="14.25">
      <c r="B172" s="106"/>
      <c r="C172" s="106"/>
      <c r="D172" s="106"/>
      <c r="E172" s="106"/>
      <c r="F172" s="106"/>
      <c r="G172" s="106"/>
      <c r="H172" s="106"/>
      <c r="J172" s="98"/>
      <c r="K172" s="98"/>
      <c r="L172" s="98"/>
      <c r="M172" s="98"/>
    </row>
    <row r="173" spans="2:13" ht="14.25">
      <c r="B173" s="106"/>
      <c r="C173" s="106"/>
      <c r="D173" s="106"/>
      <c r="E173" s="106"/>
      <c r="F173" s="106"/>
      <c r="G173" s="106"/>
      <c r="H173" s="106"/>
      <c r="J173" s="98"/>
      <c r="K173" s="98"/>
      <c r="L173" s="98"/>
      <c r="M173" s="98"/>
    </row>
    <row r="174" spans="2:13" ht="14.25">
      <c r="B174" s="106"/>
      <c r="C174" s="106"/>
      <c r="D174" s="106"/>
      <c r="E174" s="106"/>
      <c r="F174" s="106"/>
      <c r="G174" s="106"/>
      <c r="H174" s="106"/>
      <c r="J174" s="98"/>
      <c r="K174" s="98"/>
      <c r="L174" s="98"/>
      <c r="M174" s="98"/>
    </row>
    <row r="175" spans="2:13" ht="14.25">
      <c r="B175" s="106"/>
      <c r="C175" s="106"/>
      <c r="D175" s="106"/>
      <c r="E175" s="106"/>
      <c r="F175" s="106"/>
      <c r="G175" s="106"/>
      <c r="H175" s="106"/>
      <c r="J175" s="98"/>
      <c r="K175" s="98"/>
      <c r="L175" s="98"/>
      <c r="M175" s="98"/>
    </row>
    <row r="176" spans="2:13" ht="14.25">
      <c r="B176" s="106"/>
      <c r="C176" s="106"/>
      <c r="D176" s="106"/>
      <c r="E176" s="106"/>
      <c r="F176" s="106"/>
      <c r="G176" s="106"/>
      <c r="H176" s="106"/>
      <c r="J176" s="98"/>
      <c r="K176" s="98"/>
      <c r="L176" s="98"/>
      <c r="M176" s="98"/>
    </row>
    <row r="177" spans="2:13" ht="14.25">
      <c r="B177" s="106"/>
      <c r="C177" s="106"/>
      <c r="D177" s="106"/>
      <c r="E177" s="106"/>
      <c r="F177" s="106"/>
      <c r="G177" s="106"/>
      <c r="H177" s="106"/>
      <c r="J177" s="98"/>
      <c r="K177" s="98"/>
      <c r="L177" s="98"/>
      <c r="M177" s="98"/>
    </row>
    <row r="178" spans="2:13" ht="14.25">
      <c r="B178" s="106"/>
      <c r="C178" s="106"/>
      <c r="D178" s="106"/>
      <c r="E178" s="106"/>
      <c r="F178" s="106"/>
      <c r="G178" s="106"/>
      <c r="H178" s="106"/>
      <c r="J178" s="98"/>
      <c r="K178" s="98"/>
      <c r="L178" s="98"/>
      <c r="M178" s="98"/>
    </row>
    <row r="179" spans="2:13" ht="14.25">
      <c r="B179" s="106"/>
      <c r="C179" s="106"/>
      <c r="D179" s="106"/>
      <c r="E179" s="106"/>
      <c r="F179" s="106"/>
      <c r="G179" s="106"/>
      <c r="H179" s="106"/>
      <c r="J179" s="98"/>
      <c r="K179" s="98"/>
      <c r="L179" s="98"/>
      <c r="M179" s="98"/>
    </row>
    <row r="180" spans="2:13" ht="14.25">
      <c r="B180" s="106"/>
      <c r="C180" s="106"/>
      <c r="D180" s="106"/>
      <c r="E180" s="106"/>
      <c r="F180" s="106"/>
      <c r="G180" s="106"/>
      <c r="H180" s="106"/>
      <c r="J180" s="98"/>
      <c r="K180" s="98"/>
      <c r="L180" s="98"/>
      <c r="M180" s="98"/>
    </row>
    <row r="181" spans="2:13" ht="14.25">
      <c r="B181" s="106"/>
      <c r="C181" s="106"/>
      <c r="D181" s="106"/>
      <c r="E181" s="106"/>
      <c r="F181" s="106"/>
      <c r="G181" s="106"/>
      <c r="H181" s="106"/>
      <c r="J181" s="98"/>
      <c r="K181" s="98"/>
      <c r="L181" s="98"/>
      <c r="M181" s="98"/>
    </row>
    <row r="182" spans="2:13" ht="14.25">
      <c r="B182" s="106"/>
      <c r="C182" s="106"/>
      <c r="D182" s="106"/>
      <c r="E182" s="106"/>
      <c r="F182" s="106"/>
      <c r="G182" s="106"/>
      <c r="H182" s="106"/>
      <c r="J182" s="98"/>
      <c r="K182" s="98"/>
      <c r="L182" s="98"/>
      <c r="M182" s="98"/>
    </row>
    <row r="183" spans="2:13" ht="14.25">
      <c r="B183" s="106"/>
      <c r="C183" s="106"/>
      <c r="D183" s="106"/>
      <c r="E183" s="106"/>
      <c r="F183" s="106"/>
      <c r="G183" s="106"/>
      <c r="H183" s="106"/>
      <c r="J183" s="98"/>
      <c r="K183" s="98"/>
      <c r="L183" s="98"/>
      <c r="M183" s="98"/>
    </row>
    <row r="184" spans="2:13" ht="14.25">
      <c r="B184" s="106"/>
      <c r="C184" s="106"/>
      <c r="D184" s="106"/>
      <c r="E184" s="106"/>
      <c r="F184" s="106"/>
      <c r="G184" s="106"/>
      <c r="H184" s="106"/>
      <c r="J184" s="98"/>
      <c r="K184" s="98"/>
      <c r="L184" s="98"/>
      <c r="M184" s="98"/>
    </row>
    <row r="185" spans="2:13" ht="14.25">
      <c r="B185" s="106"/>
      <c r="C185" s="106"/>
      <c r="D185" s="106"/>
      <c r="E185" s="106"/>
      <c r="F185" s="106"/>
      <c r="G185" s="106"/>
      <c r="H185" s="106"/>
      <c r="J185" s="98"/>
      <c r="K185" s="98"/>
      <c r="L185" s="98"/>
      <c r="M185" s="98"/>
    </row>
    <row r="186" spans="2:13" ht="14.25">
      <c r="B186" s="106"/>
      <c r="C186" s="106"/>
      <c r="D186" s="106"/>
      <c r="E186" s="106"/>
      <c r="F186" s="106"/>
      <c r="G186" s="106"/>
      <c r="H186" s="106"/>
      <c r="J186" s="98"/>
      <c r="K186" s="98"/>
      <c r="L186" s="98"/>
      <c r="M186" s="98"/>
    </row>
    <row r="187" spans="2:13" ht="14.25">
      <c r="B187" s="106"/>
      <c r="C187" s="106"/>
      <c r="D187" s="106"/>
      <c r="E187" s="106"/>
      <c r="F187" s="106"/>
      <c r="G187" s="106"/>
      <c r="H187" s="106"/>
      <c r="J187" s="98"/>
      <c r="K187" s="98"/>
      <c r="L187" s="98"/>
      <c r="M187" s="98"/>
    </row>
    <row r="188" spans="2:13" ht="14.25">
      <c r="B188" s="106"/>
      <c r="C188" s="106"/>
      <c r="D188" s="106"/>
      <c r="E188" s="106"/>
      <c r="F188" s="106"/>
      <c r="G188" s="106"/>
      <c r="H188" s="106"/>
      <c r="J188" s="98"/>
      <c r="K188" s="98"/>
      <c r="L188" s="98"/>
      <c r="M188" s="98"/>
    </row>
    <row r="189" spans="2:13" ht="14.25">
      <c r="B189" s="106"/>
      <c r="C189" s="106"/>
      <c r="D189" s="106"/>
      <c r="E189" s="106"/>
      <c r="F189" s="106"/>
      <c r="G189" s="106"/>
      <c r="H189" s="106"/>
      <c r="J189" s="98"/>
      <c r="K189" s="98"/>
      <c r="L189" s="98"/>
      <c r="M189" s="98"/>
    </row>
    <row r="190" spans="2:13" ht="14.25">
      <c r="B190" s="106"/>
      <c r="C190" s="106"/>
      <c r="D190" s="106"/>
      <c r="E190" s="106"/>
      <c r="F190" s="106"/>
      <c r="G190" s="106"/>
      <c r="H190" s="106"/>
      <c r="J190" s="98"/>
      <c r="K190" s="98"/>
      <c r="L190" s="98"/>
      <c r="M190" s="98"/>
    </row>
    <row r="191" spans="2:13" ht="14.25">
      <c r="B191" s="106"/>
      <c r="C191" s="106"/>
      <c r="D191" s="106"/>
      <c r="E191" s="106"/>
      <c r="F191" s="106"/>
      <c r="G191" s="106"/>
      <c r="H191" s="106"/>
      <c r="J191" s="98"/>
      <c r="K191" s="98"/>
      <c r="L191" s="98"/>
      <c r="M191" s="98"/>
    </row>
    <row r="192" spans="2:13" ht="14.25">
      <c r="B192" s="106"/>
      <c r="C192" s="106"/>
      <c r="D192" s="106"/>
      <c r="E192" s="106"/>
      <c r="F192" s="106"/>
      <c r="G192" s="106"/>
      <c r="H192" s="106"/>
      <c r="J192" s="98"/>
      <c r="K192" s="98"/>
      <c r="L192" s="98"/>
      <c r="M192" s="98"/>
    </row>
    <row r="193" spans="2:13" ht="14.25">
      <c r="B193" s="106"/>
      <c r="C193" s="106"/>
      <c r="D193" s="106"/>
      <c r="E193" s="106"/>
      <c r="F193" s="106"/>
      <c r="G193" s="106"/>
      <c r="H193" s="106"/>
      <c r="J193" s="98"/>
      <c r="K193" s="98"/>
      <c r="L193" s="98"/>
      <c r="M193" s="98"/>
    </row>
    <row r="194" spans="2:13" ht="14.25">
      <c r="B194" s="106"/>
      <c r="C194" s="106"/>
      <c r="D194" s="106"/>
      <c r="E194" s="106"/>
      <c r="F194" s="106"/>
      <c r="G194" s="106"/>
      <c r="H194" s="106"/>
      <c r="J194" s="98"/>
      <c r="K194" s="98"/>
      <c r="L194" s="98"/>
      <c r="M194" s="98"/>
    </row>
    <row r="195" spans="2:13" ht="14.25">
      <c r="B195" s="106"/>
      <c r="C195" s="106"/>
      <c r="D195" s="106"/>
      <c r="E195" s="106"/>
      <c r="F195" s="106"/>
      <c r="G195" s="106"/>
      <c r="H195" s="106"/>
      <c r="J195" s="98"/>
      <c r="K195" s="98"/>
      <c r="L195" s="98"/>
      <c r="M195" s="98"/>
    </row>
    <row r="196" spans="2:13" ht="14.25">
      <c r="B196" s="106"/>
      <c r="C196" s="106"/>
      <c r="D196" s="106"/>
      <c r="E196" s="106"/>
      <c r="F196" s="106"/>
      <c r="G196" s="106"/>
      <c r="H196" s="106"/>
      <c r="J196" s="98"/>
      <c r="K196" s="98"/>
      <c r="L196" s="98"/>
      <c r="M196" s="98"/>
    </row>
    <row r="197" spans="2:13" ht="14.25">
      <c r="B197" s="106"/>
      <c r="C197" s="106"/>
      <c r="D197" s="106"/>
      <c r="E197" s="106"/>
      <c r="F197" s="106"/>
      <c r="G197" s="106"/>
      <c r="H197" s="106"/>
      <c r="J197" s="98"/>
      <c r="K197" s="98"/>
      <c r="L197" s="98"/>
      <c r="M197" s="98"/>
    </row>
    <row r="198" spans="2:13" ht="14.25">
      <c r="B198" s="106"/>
      <c r="C198" s="106"/>
      <c r="D198" s="106"/>
      <c r="E198" s="106"/>
      <c r="F198" s="106"/>
      <c r="G198" s="106"/>
      <c r="H198" s="106"/>
      <c r="J198" s="98"/>
      <c r="K198" s="98"/>
      <c r="L198" s="98"/>
      <c r="M198" s="98"/>
    </row>
    <row r="199" spans="2:13" ht="14.25">
      <c r="B199" s="106"/>
      <c r="C199" s="106"/>
      <c r="D199" s="106"/>
      <c r="E199" s="106"/>
      <c r="F199" s="106"/>
      <c r="G199" s="106"/>
      <c r="H199" s="106"/>
      <c r="J199" s="98"/>
      <c r="K199" s="98"/>
      <c r="L199" s="98"/>
      <c r="M199" s="98"/>
    </row>
    <row r="200" spans="2:13" ht="14.25">
      <c r="B200" s="106"/>
      <c r="C200" s="106"/>
      <c r="D200" s="106"/>
      <c r="E200" s="106"/>
      <c r="F200" s="106"/>
      <c r="G200" s="106"/>
      <c r="H200" s="106"/>
      <c r="J200" s="98"/>
      <c r="K200" s="98"/>
      <c r="L200" s="98"/>
      <c r="M200" s="98"/>
    </row>
    <row r="201" spans="2:13" ht="14.25">
      <c r="B201" s="106"/>
      <c r="C201" s="106"/>
      <c r="D201" s="106"/>
      <c r="E201" s="106"/>
      <c r="F201" s="106"/>
      <c r="G201" s="106"/>
      <c r="H201" s="106"/>
      <c r="J201" s="98"/>
      <c r="K201" s="98"/>
      <c r="L201" s="98"/>
      <c r="M201" s="98"/>
    </row>
    <row r="202" spans="2:13" ht="14.25">
      <c r="B202" s="106"/>
      <c r="C202" s="106"/>
      <c r="D202" s="106"/>
      <c r="E202" s="106"/>
      <c r="F202" s="106"/>
      <c r="G202" s="106"/>
      <c r="H202" s="106"/>
      <c r="J202" s="98"/>
      <c r="K202" s="98"/>
      <c r="L202" s="98"/>
      <c r="M202" s="98"/>
    </row>
    <row r="203" spans="2:13" ht="14.25">
      <c r="B203" s="106"/>
      <c r="C203" s="106"/>
      <c r="D203" s="106"/>
      <c r="E203" s="106"/>
      <c r="F203" s="106"/>
      <c r="G203" s="106"/>
      <c r="H203" s="106"/>
      <c r="J203" s="98"/>
      <c r="K203" s="98"/>
      <c r="L203" s="98"/>
      <c r="M203" s="98"/>
    </row>
    <row r="204" spans="2:13" ht="14.25">
      <c r="B204" s="106"/>
      <c r="C204" s="106"/>
      <c r="D204" s="106"/>
      <c r="E204" s="106"/>
      <c r="F204" s="106"/>
      <c r="G204" s="106"/>
      <c r="H204" s="106"/>
      <c r="J204" s="98"/>
      <c r="K204" s="98"/>
      <c r="L204" s="98"/>
      <c r="M204" s="98"/>
    </row>
    <row r="205" spans="2:13" ht="14.25">
      <c r="B205" s="106"/>
      <c r="C205" s="106"/>
      <c r="D205" s="106"/>
      <c r="E205" s="106"/>
      <c r="F205" s="106"/>
      <c r="G205" s="106"/>
      <c r="H205" s="106"/>
      <c r="J205" s="98"/>
      <c r="K205" s="98"/>
      <c r="L205" s="98"/>
      <c r="M205" s="98"/>
    </row>
    <row r="206" spans="2:13" ht="14.25">
      <c r="B206" s="106"/>
      <c r="C206" s="106"/>
      <c r="D206" s="106"/>
      <c r="E206" s="106"/>
      <c r="F206" s="106"/>
      <c r="G206" s="106"/>
      <c r="H206" s="106"/>
      <c r="J206" s="98"/>
      <c r="K206" s="98"/>
      <c r="L206" s="98"/>
      <c r="M206" s="98"/>
    </row>
    <row r="207" spans="2:13" ht="14.25">
      <c r="B207" s="106"/>
      <c r="C207" s="106"/>
      <c r="D207" s="106"/>
      <c r="E207" s="106"/>
      <c r="F207" s="106"/>
      <c r="G207" s="106"/>
      <c r="H207" s="106"/>
      <c r="J207" s="98"/>
      <c r="K207" s="98"/>
      <c r="L207" s="98"/>
      <c r="M207" s="98"/>
    </row>
    <row r="208" spans="2:13" ht="14.25">
      <c r="B208" s="106"/>
      <c r="C208" s="106"/>
      <c r="D208" s="106"/>
      <c r="E208" s="106"/>
      <c r="F208" s="106"/>
      <c r="G208" s="106"/>
      <c r="H208" s="106"/>
      <c r="J208" s="98"/>
      <c r="K208" s="98"/>
      <c r="L208" s="98"/>
      <c r="M208" s="98"/>
    </row>
    <row r="209" spans="2:13" ht="14.25">
      <c r="B209" s="106"/>
      <c r="C209" s="106"/>
      <c r="D209" s="106"/>
      <c r="E209" s="106"/>
      <c r="F209" s="106"/>
      <c r="G209" s="106"/>
      <c r="H209" s="106"/>
      <c r="J209" s="98"/>
      <c r="K209" s="98"/>
      <c r="L209" s="98"/>
      <c r="M209" s="98"/>
    </row>
    <row r="210" spans="2:13" ht="14.25">
      <c r="B210" s="106"/>
      <c r="C210" s="106"/>
      <c r="D210" s="106"/>
      <c r="E210" s="106"/>
      <c r="F210" s="106"/>
      <c r="G210" s="106"/>
      <c r="H210" s="106"/>
      <c r="J210" s="98"/>
      <c r="K210" s="98"/>
      <c r="L210" s="98"/>
      <c r="M210" s="98"/>
    </row>
    <row r="211" spans="2:13" ht="14.25">
      <c r="B211" s="106"/>
      <c r="C211" s="106"/>
      <c r="D211" s="106"/>
      <c r="E211" s="106"/>
      <c r="F211" s="106"/>
      <c r="G211" s="106"/>
      <c r="H211" s="106"/>
      <c r="J211" s="98"/>
      <c r="K211" s="98"/>
      <c r="L211" s="98"/>
      <c r="M211" s="98"/>
    </row>
    <row r="212" spans="2:13" ht="14.25">
      <c r="B212" s="106"/>
      <c r="C212" s="106"/>
      <c r="D212" s="106"/>
      <c r="E212" s="106"/>
      <c r="F212" s="106"/>
      <c r="G212" s="106"/>
      <c r="H212" s="106"/>
      <c r="J212" s="98"/>
      <c r="K212" s="98"/>
      <c r="L212" s="98"/>
      <c r="M212" s="98"/>
    </row>
    <row r="213" spans="2:13" ht="14.25">
      <c r="B213" s="106"/>
      <c r="C213" s="106"/>
      <c r="D213" s="106"/>
      <c r="E213" s="106"/>
      <c r="F213" s="106"/>
      <c r="G213" s="106"/>
      <c r="H213" s="106"/>
      <c r="J213" s="98"/>
      <c r="K213" s="98"/>
      <c r="L213" s="98"/>
      <c r="M213" s="98"/>
    </row>
    <row r="214" spans="10:13" ht="14.25">
      <c r="J214" s="98"/>
      <c r="K214" s="98"/>
      <c r="L214" s="98"/>
      <c r="M214" s="98"/>
    </row>
    <row r="215" spans="10:13" ht="14.25">
      <c r="J215" s="98"/>
      <c r="K215" s="98"/>
      <c r="L215" s="98"/>
      <c r="M215" s="98"/>
    </row>
    <row r="216" spans="10:13" ht="14.25">
      <c r="J216" s="98"/>
      <c r="K216" s="98"/>
      <c r="L216" s="98"/>
      <c r="M216" s="98"/>
    </row>
    <row r="217" spans="10:13" ht="14.25">
      <c r="J217" s="98"/>
      <c r="K217" s="98"/>
      <c r="L217" s="98"/>
      <c r="M217" s="98"/>
    </row>
    <row r="218" spans="10:13" ht="14.25">
      <c r="J218" s="98"/>
      <c r="K218" s="98"/>
      <c r="L218" s="98"/>
      <c r="M218" s="98"/>
    </row>
    <row r="219" spans="10:13" ht="14.25">
      <c r="J219" s="98"/>
      <c r="K219" s="98"/>
      <c r="L219" s="98"/>
      <c r="M219" s="98"/>
    </row>
    <row r="220" spans="10:13" ht="14.25">
      <c r="J220" s="98"/>
      <c r="K220" s="98"/>
      <c r="L220" s="98"/>
      <c r="M220" s="98"/>
    </row>
    <row r="221" spans="10:13" ht="14.25">
      <c r="J221" s="98"/>
      <c r="K221" s="98"/>
      <c r="L221" s="98"/>
      <c r="M221" s="98"/>
    </row>
    <row r="222" spans="10:13" ht="14.25">
      <c r="J222" s="98"/>
      <c r="K222" s="98"/>
      <c r="L222" s="98"/>
      <c r="M222" s="98"/>
    </row>
    <row r="223" spans="10:13" ht="14.25">
      <c r="J223" s="98"/>
      <c r="K223" s="98"/>
      <c r="L223" s="98"/>
      <c r="M223" s="98"/>
    </row>
    <row r="224" spans="10:13" ht="14.25">
      <c r="J224" s="98"/>
      <c r="K224" s="98"/>
      <c r="L224" s="98"/>
      <c r="M224" s="98"/>
    </row>
    <row r="225" spans="10:13" ht="14.25">
      <c r="J225" s="98"/>
      <c r="K225" s="98"/>
      <c r="L225" s="98"/>
      <c r="M225" s="98"/>
    </row>
    <row r="226" spans="10:13" ht="14.25">
      <c r="J226" s="98"/>
      <c r="K226" s="98"/>
      <c r="L226" s="98"/>
      <c r="M226" s="98"/>
    </row>
    <row r="227" spans="10:13" ht="14.25">
      <c r="J227" s="98"/>
      <c r="K227" s="98"/>
      <c r="L227" s="98"/>
      <c r="M227" s="98"/>
    </row>
    <row r="228" spans="10:13" ht="14.25">
      <c r="J228" s="98"/>
      <c r="K228" s="98"/>
      <c r="L228" s="98"/>
      <c r="M228" s="98"/>
    </row>
    <row r="229" spans="10:13" ht="14.25">
      <c r="J229" s="98"/>
      <c r="K229" s="98"/>
      <c r="L229" s="98"/>
      <c r="M229" s="98"/>
    </row>
    <row r="230" spans="10:13" ht="14.25">
      <c r="J230" s="98"/>
      <c r="K230" s="98"/>
      <c r="L230" s="98"/>
      <c r="M230" s="98"/>
    </row>
    <row r="231" spans="10:13" ht="14.25">
      <c r="J231" s="98"/>
      <c r="K231" s="98"/>
      <c r="L231" s="98"/>
      <c r="M231" s="98"/>
    </row>
    <row r="232" spans="10:13" ht="14.25">
      <c r="J232" s="98"/>
      <c r="K232" s="98"/>
      <c r="L232" s="98"/>
      <c r="M232" s="98"/>
    </row>
    <row r="233" spans="10:13" ht="14.25">
      <c r="J233" s="98"/>
      <c r="K233" s="98"/>
      <c r="L233" s="98"/>
      <c r="M233" s="98"/>
    </row>
    <row r="234" spans="10:13" ht="14.25">
      <c r="J234" s="98"/>
      <c r="K234" s="98"/>
      <c r="L234" s="98"/>
      <c r="M234" s="98"/>
    </row>
    <row r="235" spans="10:13" ht="14.25">
      <c r="J235" s="98"/>
      <c r="K235" s="98"/>
      <c r="L235" s="98"/>
      <c r="M235" s="98"/>
    </row>
    <row r="236" spans="10:13" ht="14.25">
      <c r="J236" s="98"/>
      <c r="K236" s="98"/>
      <c r="L236" s="98"/>
      <c r="M236" s="98"/>
    </row>
    <row r="237" spans="10:13" ht="14.25">
      <c r="J237" s="98"/>
      <c r="K237" s="98"/>
      <c r="L237" s="98"/>
      <c r="M237" s="98"/>
    </row>
    <row r="238" spans="10:13" ht="14.25">
      <c r="J238" s="98"/>
      <c r="K238" s="98"/>
      <c r="L238" s="98"/>
      <c r="M238" s="98"/>
    </row>
    <row r="239" spans="10:13" ht="14.25">
      <c r="J239" s="98"/>
      <c r="K239" s="98"/>
      <c r="L239" s="98"/>
      <c r="M239" s="98"/>
    </row>
    <row r="240" spans="10:13" ht="14.25">
      <c r="J240" s="98"/>
      <c r="K240" s="98"/>
      <c r="L240" s="98"/>
      <c r="M240" s="98"/>
    </row>
    <row r="241" spans="10:13" ht="14.25">
      <c r="J241" s="98"/>
      <c r="K241" s="98"/>
      <c r="L241" s="98"/>
      <c r="M241" s="98"/>
    </row>
    <row r="242" spans="10:13" ht="14.25">
      <c r="J242" s="98"/>
      <c r="K242" s="98"/>
      <c r="L242" s="98"/>
      <c r="M242" s="98"/>
    </row>
    <row r="243" spans="10:13" ht="14.25">
      <c r="J243" s="98"/>
      <c r="K243" s="98"/>
      <c r="L243" s="98"/>
      <c r="M243" s="98"/>
    </row>
    <row r="244" spans="10:13" ht="14.25">
      <c r="J244" s="98"/>
      <c r="K244" s="98"/>
      <c r="L244" s="98"/>
      <c r="M244" s="98"/>
    </row>
    <row r="245" spans="10:13" ht="14.25">
      <c r="J245" s="98"/>
      <c r="K245" s="98"/>
      <c r="L245" s="98"/>
      <c r="M245" s="98"/>
    </row>
    <row r="246" spans="10:13" ht="14.25">
      <c r="J246" s="98"/>
      <c r="K246" s="98"/>
      <c r="L246" s="98"/>
      <c r="M246" s="98"/>
    </row>
    <row r="247" spans="10:13" ht="14.25">
      <c r="J247" s="98"/>
      <c r="K247" s="98"/>
      <c r="L247" s="98"/>
      <c r="M247" s="98"/>
    </row>
    <row r="248" spans="10:13" ht="14.25">
      <c r="J248" s="98"/>
      <c r="K248" s="98"/>
      <c r="L248" s="98"/>
      <c r="M248" s="98"/>
    </row>
    <row r="249" spans="10:13" ht="14.25">
      <c r="J249" s="98"/>
      <c r="K249" s="98"/>
      <c r="L249" s="98"/>
      <c r="M249" s="98"/>
    </row>
    <row r="250" spans="10:13" ht="14.25">
      <c r="J250" s="98"/>
      <c r="K250" s="98"/>
      <c r="L250" s="98"/>
      <c r="M250" s="98"/>
    </row>
    <row r="251" spans="10:13" ht="14.25">
      <c r="J251" s="98"/>
      <c r="K251" s="98"/>
      <c r="L251" s="98"/>
      <c r="M251" s="98"/>
    </row>
    <row r="252" spans="10:13" ht="14.25">
      <c r="J252" s="98"/>
      <c r="K252" s="98"/>
      <c r="L252" s="98"/>
      <c r="M252" s="98"/>
    </row>
    <row r="253" spans="10:13" ht="14.25">
      <c r="J253" s="98"/>
      <c r="K253" s="98"/>
      <c r="L253" s="98"/>
      <c r="M253" s="98"/>
    </row>
    <row r="254" spans="10:13" ht="14.25">
      <c r="J254" s="98"/>
      <c r="K254" s="98"/>
      <c r="L254" s="98"/>
      <c r="M254" s="98"/>
    </row>
    <row r="255" spans="10:13" ht="14.25">
      <c r="J255" s="98"/>
      <c r="K255" s="98"/>
      <c r="L255" s="98"/>
      <c r="M255" s="98"/>
    </row>
    <row r="256" spans="10:13" ht="14.25">
      <c r="J256" s="98"/>
      <c r="K256" s="98"/>
      <c r="L256" s="98"/>
      <c r="M256" s="98"/>
    </row>
    <row r="257" spans="10:13" ht="14.25">
      <c r="J257" s="98"/>
      <c r="K257" s="98"/>
      <c r="L257" s="98"/>
      <c r="M257" s="98"/>
    </row>
    <row r="258" spans="10:13" ht="14.25">
      <c r="J258" s="98"/>
      <c r="K258" s="98"/>
      <c r="L258" s="98"/>
      <c r="M258" s="98"/>
    </row>
    <row r="259" spans="10:13" ht="14.25">
      <c r="J259" s="98"/>
      <c r="K259" s="98"/>
      <c r="L259" s="98"/>
      <c r="M259" s="98"/>
    </row>
    <row r="260" spans="10:13" ht="14.25">
      <c r="J260" s="98"/>
      <c r="K260" s="98"/>
      <c r="L260" s="98"/>
      <c r="M260" s="98"/>
    </row>
    <row r="261" spans="10:13" ht="14.25">
      <c r="J261" s="98"/>
      <c r="K261" s="98"/>
      <c r="L261" s="98"/>
      <c r="M261" s="98"/>
    </row>
    <row r="262" spans="10:13" ht="14.25">
      <c r="J262" s="98"/>
      <c r="K262" s="98"/>
      <c r="L262" s="98"/>
      <c r="M262" s="98"/>
    </row>
    <row r="263" spans="10:13" ht="14.25">
      <c r="J263" s="98"/>
      <c r="K263" s="98"/>
      <c r="L263" s="98"/>
      <c r="M263" s="98"/>
    </row>
    <row r="264" spans="10:13" ht="14.25">
      <c r="J264" s="98"/>
      <c r="K264" s="98"/>
      <c r="L264" s="98"/>
      <c r="M264" s="98"/>
    </row>
    <row r="265" spans="10:13" ht="14.25">
      <c r="J265" s="98"/>
      <c r="K265" s="98"/>
      <c r="L265" s="98"/>
      <c r="M265" s="98"/>
    </row>
    <row r="266" spans="10:13" ht="14.25">
      <c r="J266" s="98"/>
      <c r="K266" s="98"/>
      <c r="L266" s="98"/>
      <c r="M266" s="98"/>
    </row>
    <row r="267" spans="10:13" ht="14.25">
      <c r="J267" s="98"/>
      <c r="K267" s="98"/>
      <c r="L267" s="98"/>
      <c r="M267" s="98"/>
    </row>
    <row r="268" spans="10:13" ht="14.25">
      <c r="J268" s="98"/>
      <c r="K268" s="98"/>
      <c r="L268" s="98"/>
      <c r="M268" s="98"/>
    </row>
    <row r="269" spans="10:13" ht="14.25">
      <c r="J269" s="98"/>
      <c r="K269" s="98"/>
      <c r="L269" s="98"/>
      <c r="M269" s="98"/>
    </row>
    <row r="270" spans="10:13" ht="14.25">
      <c r="J270" s="98"/>
      <c r="K270" s="98"/>
      <c r="L270" s="98"/>
      <c r="M270" s="98"/>
    </row>
    <row r="271" spans="10:13" ht="14.25">
      <c r="J271" s="98"/>
      <c r="K271" s="98"/>
      <c r="L271" s="98"/>
      <c r="M271" s="98"/>
    </row>
    <row r="272" spans="10:13" ht="14.25">
      <c r="J272" s="98"/>
      <c r="K272" s="98"/>
      <c r="L272" s="98"/>
      <c r="M272" s="98"/>
    </row>
    <row r="273" spans="10:13" ht="14.25">
      <c r="J273" s="98"/>
      <c r="K273" s="98"/>
      <c r="L273" s="98"/>
      <c r="M273" s="98"/>
    </row>
    <row r="274" spans="10:13" ht="14.25">
      <c r="J274" s="98"/>
      <c r="K274" s="98"/>
      <c r="L274" s="98"/>
      <c r="M274" s="98"/>
    </row>
    <row r="275" spans="10:13" ht="14.25">
      <c r="J275" s="98"/>
      <c r="K275" s="98"/>
      <c r="L275" s="98"/>
      <c r="M275" s="98"/>
    </row>
    <row r="276" spans="10:13" ht="14.25">
      <c r="J276" s="98"/>
      <c r="K276" s="98"/>
      <c r="L276" s="98"/>
      <c r="M276" s="98"/>
    </row>
    <row r="277" spans="10:13" ht="14.25">
      <c r="J277" s="98"/>
      <c r="K277" s="98"/>
      <c r="L277" s="98"/>
      <c r="M277" s="98"/>
    </row>
    <row r="278" spans="10:13" ht="14.25">
      <c r="J278" s="98"/>
      <c r="K278" s="98"/>
      <c r="L278" s="98"/>
      <c r="M278" s="98"/>
    </row>
    <row r="279" spans="10:13" ht="14.25">
      <c r="J279" s="98"/>
      <c r="K279" s="98"/>
      <c r="L279" s="98"/>
      <c r="M279" s="98"/>
    </row>
    <row r="280" spans="10:13" ht="14.25">
      <c r="J280" s="98"/>
      <c r="K280" s="98"/>
      <c r="L280" s="98"/>
      <c r="M280" s="98"/>
    </row>
    <row r="281" spans="10:13" ht="14.25">
      <c r="J281" s="98"/>
      <c r="K281" s="98"/>
      <c r="L281" s="98"/>
      <c r="M281" s="98"/>
    </row>
    <row r="282" spans="10:13" ht="14.25">
      <c r="J282" s="98"/>
      <c r="K282" s="98"/>
      <c r="L282" s="98"/>
      <c r="M282" s="98"/>
    </row>
    <row r="283" spans="10:13" ht="14.25">
      <c r="J283" s="98"/>
      <c r="K283" s="98"/>
      <c r="L283" s="98"/>
      <c r="M283" s="98"/>
    </row>
    <row r="284" spans="10:13" ht="14.25">
      <c r="J284" s="98"/>
      <c r="K284" s="98"/>
      <c r="L284" s="98"/>
      <c r="M284" s="98"/>
    </row>
    <row r="285" spans="10:13" ht="14.25">
      <c r="J285" s="98"/>
      <c r="K285" s="98"/>
      <c r="L285" s="98"/>
      <c r="M285" s="98"/>
    </row>
    <row r="286" spans="10:13" ht="14.25">
      <c r="J286" s="98"/>
      <c r="K286" s="98"/>
      <c r="L286" s="98"/>
      <c r="M286" s="98"/>
    </row>
    <row r="287" spans="10:13" ht="14.25">
      <c r="J287" s="98"/>
      <c r="K287" s="98"/>
      <c r="L287" s="98"/>
      <c r="M287" s="98"/>
    </row>
    <row r="288" spans="10:13" ht="14.25">
      <c r="J288" s="98"/>
      <c r="K288" s="98"/>
      <c r="L288" s="98"/>
      <c r="M288" s="98"/>
    </row>
    <row r="289" spans="10:13" ht="14.25">
      <c r="J289" s="98"/>
      <c r="K289" s="98"/>
      <c r="L289" s="98"/>
      <c r="M289" s="98"/>
    </row>
    <row r="290" spans="10:13" ht="14.25">
      <c r="J290" s="98"/>
      <c r="K290" s="98"/>
      <c r="L290" s="98"/>
      <c r="M290" s="98"/>
    </row>
    <row r="291" spans="10:13" ht="14.25">
      <c r="J291" s="98"/>
      <c r="K291" s="98"/>
      <c r="L291" s="98"/>
      <c r="M291" s="98"/>
    </row>
    <row r="292" spans="10:13" ht="14.25">
      <c r="J292" s="98"/>
      <c r="K292" s="98"/>
      <c r="L292" s="98"/>
      <c r="M292" s="98"/>
    </row>
    <row r="293" spans="10:12" ht="14.25">
      <c r="J293" s="98"/>
      <c r="K293" s="98"/>
      <c r="L293" s="98"/>
    </row>
  </sheetData>
  <mergeCells count="4">
    <mergeCell ref="F7:H7"/>
    <mergeCell ref="B7:D7"/>
    <mergeCell ref="B8:D8"/>
    <mergeCell ref="F8:H8"/>
  </mergeCells>
  <printOptions/>
  <pageMargins left="0.75" right="0.75" top="1" bottom="1" header="0.5" footer="0.5"/>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dimension ref="A1:J55"/>
  <sheetViews>
    <sheetView showGridLines="0" zoomScale="85" zoomScaleNormal="85" workbookViewId="0" topLeftCell="A21">
      <selection activeCell="I22" sqref="I22"/>
    </sheetView>
  </sheetViews>
  <sheetFormatPr defaultColWidth="9.140625" defaultRowHeight="12.75"/>
  <cols>
    <col min="1" max="1" width="41.140625" style="99" customWidth="1"/>
    <col min="2" max="2" width="16.7109375" style="99" customWidth="1"/>
    <col min="3" max="3" width="16.7109375" style="98" customWidth="1"/>
    <col min="4" max="4" width="9.57421875" style="99" bestFit="1" customWidth="1"/>
    <col min="5" max="16384" width="8.8515625" style="99" customWidth="1"/>
  </cols>
  <sheetData>
    <row r="1" spans="1:3" ht="14.25">
      <c r="A1" s="3" t="s">
        <v>0</v>
      </c>
      <c r="B1" s="1"/>
      <c r="C1" s="1"/>
    </row>
    <row r="2" spans="1:4" ht="14.25">
      <c r="A2" s="4" t="s">
        <v>1</v>
      </c>
      <c r="B2" s="1"/>
      <c r="C2" s="1"/>
      <c r="D2" s="1"/>
    </row>
    <row r="3" spans="1:3" ht="14.25">
      <c r="A3" s="4"/>
      <c r="B3" s="1"/>
      <c r="C3" s="1"/>
    </row>
    <row r="4" spans="1:3" ht="15">
      <c r="A4" s="108" t="s">
        <v>168</v>
      </c>
      <c r="B4" s="1"/>
      <c r="C4" s="1"/>
    </row>
    <row r="5" spans="1:3" ht="15">
      <c r="A5" s="108" t="s">
        <v>260</v>
      </c>
      <c r="B5" s="1"/>
      <c r="C5" s="1"/>
    </row>
    <row r="6" spans="1:3" ht="14.25">
      <c r="A6" s="1"/>
      <c r="B6" s="1"/>
      <c r="C6" s="5" t="s">
        <v>189</v>
      </c>
    </row>
    <row r="7" spans="1:3" ht="12.75">
      <c r="A7" s="98"/>
      <c r="B7" s="119" t="s">
        <v>259</v>
      </c>
      <c r="C7" s="119" t="s">
        <v>231</v>
      </c>
    </row>
    <row r="8" spans="1:3" ht="12.75">
      <c r="A8" s="98"/>
      <c r="B8" s="119" t="s">
        <v>262</v>
      </c>
      <c r="C8" s="119" t="s">
        <v>188</v>
      </c>
    </row>
    <row r="9" spans="1:3" ht="12.75">
      <c r="A9" s="98"/>
      <c r="B9" s="189" t="s">
        <v>2</v>
      </c>
      <c r="C9" s="189" t="s">
        <v>2</v>
      </c>
    </row>
    <row r="10" spans="1:2" ht="12.75">
      <c r="A10" s="115" t="s">
        <v>150</v>
      </c>
      <c r="B10" s="98"/>
    </row>
    <row r="11" spans="1:4" ht="12.75">
      <c r="A11" s="98" t="s">
        <v>151</v>
      </c>
      <c r="B11" s="88">
        <v>2164922</v>
      </c>
      <c r="C11" s="88">
        <v>2624125</v>
      </c>
      <c r="D11" s="116"/>
    </row>
    <row r="12" spans="1:4" ht="12.75">
      <c r="A12" s="98" t="s">
        <v>224</v>
      </c>
      <c r="B12" s="88">
        <v>412283</v>
      </c>
      <c r="C12" s="88">
        <v>399790</v>
      </c>
      <c r="D12" s="116"/>
    </row>
    <row r="13" spans="1:3" ht="12.75">
      <c r="A13" s="98" t="s">
        <v>152</v>
      </c>
      <c r="B13" s="88">
        <v>8482754</v>
      </c>
      <c r="C13" s="88">
        <v>8598633</v>
      </c>
    </row>
    <row r="14" spans="1:3" ht="12.75">
      <c r="A14" s="105" t="s">
        <v>153</v>
      </c>
      <c r="B14" s="88">
        <v>221799</v>
      </c>
      <c r="C14" s="88">
        <v>1065379</v>
      </c>
    </row>
    <row r="15" spans="1:3" ht="12.75">
      <c r="A15" s="105" t="s">
        <v>154</v>
      </c>
      <c r="B15" s="88">
        <v>139320</v>
      </c>
      <c r="C15" s="88">
        <v>10295</v>
      </c>
    </row>
    <row r="16" spans="1:3" ht="12.75">
      <c r="A16" s="98"/>
      <c r="B16" s="158">
        <f>SUM(B11:B15)</f>
        <v>11421078</v>
      </c>
      <c r="C16" s="158">
        <f>SUM(C11:C15)</f>
        <v>12698222</v>
      </c>
    </row>
    <row r="17" spans="1:3" ht="12.75">
      <c r="A17" s="98"/>
      <c r="B17" s="159"/>
      <c r="C17" s="159"/>
    </row>
    <row r="18" spans="1:3" ht="12.75">
      <c r="A18" s="115" t="s">
        <v>9</v>
      </c>
      <c r="B18" s="88"/>
      <c r="C18" s="88"/>
    </row>
    <row r="19" spans="1:3" ht="12.75">
      <c r="A19" s="105" t="s">
        <v>155</v>
      </c>
      <c r="B19" s="88">
        <v>14066419</v>
      </c>
      <c r="C19" s="88">
        <v>11526337</v>
      </c>
    </row>
    <row r="20" spans="1:3" ht="12.75">
      <c r="A20" s="105" t="s">
        <v>156</v>
      </c>
      <c r="B20" s="88">
        <v>604759</v>
      </c>
      <c r="C20" s="88">
        <v>1371697</v>
      </c>
    </row>
    <row r="21" spans="1:3" ht="12.75">
      <c r="A21" s="98" t="s">
        <v>10</v>
      </c>
      <c r="B21" s="114">
        <v>1037726</v>
      </c>
      <c r="C21" s="114">
        <v>1718713</v>
      </c>
    </row>
    <row r="22" spans="1:3" ht="12.75">
      <c r="A22" s="98"/>
      <c r="B22" s="158">
        <f>SUM(B19:B21)</f>
        <v>15708904</v>
      </c>
      <c r="C22" s="158">
        <f>SUM(C19:C21)</f>
        <v>14616747</v>
      </c>
    </row>
    <row r="23" spans="1:3" ht="12.75">
      <c r="A23" s="98"/>
      <c r="B23" s="159"/>
      <c r="C23" s="159"/>
    </row>
    <row r="24" spans="1:3" ht="12.75">
      <c r="A24" s="117" t="s">
        <v>11</v>
      </c>
      <c r="B24" s="88"/>
      <c r="C24" s="88"/>
    </row>
    <row r="25" spans="1:3" ht="12.75">
      <c r="A25" s="98" t="s">
        <v>225</v>
      </c>
      <c r="B25" s="88">
        <v>694578</v>
      </c>
      <c r="C25" s="88">
        <v>521353</v>
      </c>
    </row>
    <row r="26" spans="1:3" ht="12.75">
      <c r="A26" s="98" t="s">
        <v>133</v>
      </c>
      <c r="B26" s="88">
        <v>1505683</v>
      </c>
      <c r="C26" s="159">
        <v>1212082</v>
      </c>
    </row>
    <row r="27" spans="1:3" ht="12.75">
      <c r="A27" s="98" t="s">
        <v>183</v>
      </c>
      <c r="B27" s="88">
        <v>6339352</v>
      </c>
      <c r="C27" s="88">
        <v>5476644</v>
      </c>
    </row>
    <row r="28" spans="1:3" ht="12.75">
      <c r="A28" s="118" t="s">
        <v>184</v>
      </c>
      <c r="B28" s="88">
        <v>1538452</v>
      </c>
      <c r="C28" s="88">
        <v>1768533</v>
      </c>
    </row>
    <row r="29" spans="1:3" ht="12.75">
      <c r="A29" s="98" t="s">
        <v>5</v>
      </c>
      <c r="B29" s="114">
        <v>713492</v>
      </c>
      <c r="C29" s="114">
        <v>756897</v>
      </c>
    </row>
    <row r="30" spans="1:3" ht="12.75">
      <c r="A30" s="98"/>
      <c r="B30" s="88">
        <f>SUM(B25:B29)</f>
        <v>10791557</v>
      </c>
      <c r="C30" s="88">
        <f>SUM(C25:C29)</f>
        <v>9735509</v>
      </c>
    </row>
    <row r="31" spans="1:3" ht="12.75">
      <c r="A31" s="174" t="s">
        <v>200</v>
      </c>
      <c r="B31" s="158">
        <f>B22-B30</f>
        <v>4917347</v>
      </c>
      <c r="C31" s="158">
        <f>C22-C30</f>
        <v>4881238</v>
      </c>
    </row>
    <row r="32" spans="1:3" ht="13.5" thickBot="1">
      <c r="A32" s="98"/>
      <c r="B32" s="160">
        <f>B16+B31</f>
        <v>16338425</v>
      </c>
      <c r="C32" s="160">
        <f>C16+C31</f>
        <v>17579460</v>
      </c>
    </row>
    <row r="33" spans="1:3" ht="13.5" thickTop="1">
      <c r="A33" s="98"/>
      <c r="B33" s="88"/>
      <c r="C33" s="88"/>
    </row>
    <row r="34" spans="1:3" ht="12.75">
      <c r="A34" s="117" t="s">
        <v>157</v>
      </c>
      <c r="B34" s="88"/>
      <c r="C34" s="88"/>
    </row>
    <row r="35" spans="1:3" ht="12.75">
      <c r="A35" s="98" t="s">
        <v>12</v>
      </c>
      <c r="B35" s="88">
        <v>9330000</v>
      </c>
      <c r="C35" s="88">
        <v>9330000</v>
      </c>
    </row>
    <row r="36" spans="1:3" ht="12.75">
      <c r="A36" s="98" t="s">
        <v>158</v>
      </c>
      <c r="B36" s="88">
        <v>1860000</v>
      </c>
      <c r="C36" s="159">
        <v>1860000</v>
      </c>
    </row>
    <row r="37" spans="1:3" ht="12.75">
      <c r="A37" s="98" t="s">
        <v>159</v>
      </c>
      <c r="B37" s="159">
        <f>C37+'P&amp;L'!F27</f>
        <v>-308445</v>
      </c>
      <c r="C37" s="159">
        <v>512745</v>
      </c>
    </row>
    <row r="38" spans="1:4" ht="12.75">
      <c r="A38" s="98" t="s">
        <v>160</v>
      </c>
      <c r="B38" s="114">
        <v>3048</v>
      </c>
      <c r="C38" s="114">
        <v>-165482</v>
      </c>
      <c r="D38" s="184"/>
    </row>
    <row r="39" spans="1:10" ht="12.75">
      <c r="A39" s="98" t="s">
        <v>169</v>
      </c>
      <c r="B39" s="159">
        <f>SUM(B35:B38)</f>
        <v>10884603</v>
      </c>
      <c r="C39" s="159">
        <f>SUM(C35:C38)</f>
        <v>11537263</v>
      </c>
      <c r="J39" s="193"/>
    </row>
    <row r="40" spans="1:10" ht="12.75">
      <c r="A40" s="98" t="s">
        <v>226</v>
      </c>
      <c r="B40" s="159">
        <v>0</v>
      </c>
      <c r="C40" s="159">
        <v>1128</v>
      </c>
      <c r="E40" s="193"/>
      <c r="F40" s="193"/>
      <c r="G40" s="193"/>
      <c r="H40" s="193"/>
      <c r="I40" s="193"/>
      <c r="J40" s="193"/>
    </row>
    <row r="41" spans="1:10" ht="12.75">
      <c r="A41" s="98"/>
      <c r="B41" s="158">
        <f>SUM(B39:B40)</f>
        <v>10884603</v>
      </c>
      <c r="C41" s="158">
        <f>SUM(C39:C40)</f>
        <v>11538391</v>
      </c>
      <c r="E41" s="193"/>
      <c r="F41" s="193"/>
      <c r="G41" s="193"/>
      <c r="H41" s="193"/>
      <c r="I41" s="193"/>
      <c r="J41" s="193"/>
    </row>
    <row r="42" spans="1:10" ht="12.75">
      <c r="A42" s="98"/>
      <c r="B42" s="88"/>
      <c r="C42" s="88"/>
      <c r="J42" s="193"/>
    </row>
    <row r="43" spans="1:3" ht="12.75">
      <c r="A43" s="98" t="s">
        <v>161</v>
      </c>
      <c r="B43" s="88">
        <v>2240000</v>
      </c>
      <c r="C43" s="88">
        <v>2240000</v>
      </c>
    </row>
    <row r="44" spans="1:3" ht="12.75">
      <c r="A44" s="98" t="s">
        <v>133</v>
      </c>
      <c r="B44" s="88">
        <v>3202900</v>
      </c>
      <c r="C44" s="88">
        <v>3790147</v>
      </c>
    </row>
    <row r="45" spans="1:3" ht="12.75">
      <c r="A45" s="98" t="s">
        <v>162</v>
      </c>
      <c r="B45" s="88">
        <v>10922</v>
      </c>
      <c r="C45" s="88">
        <v>10922</v>
      </c>
    </row>
    <row r="46" spans="1:3" ht="12.75">
      <c r="A46" s="98" t="s">
        <v>163</v>
      </c>
      <c r="B46" s="158">
        <f>SUM(B43:B45)</f>
        <v>5453822</v>
      </c>
      <c r="C46" s="158">
        <f>SUM(C43:C45)</f>
        <v>6041069</v>
      </c>
    </row>
    <row r="47" spans="1:3" ht="13.5" thickBot="1">
      <c r="A47" s="98"/>
      <c r="B47" s="160">
        <f>B41+B46</f>
        <v>16338425</v>
      </c>
      <c r="C47" s="160">
        <f>C41+C46</f>
        <v>17579460</v>
      </c>
    </row>
    <row r="48" spans="1:3" ht="13.5" thickTop="1">
      <c r="A48" s="98"/>
      <c r="B48" s="105"/>
      <c r="C48" s="105"/>
    </row>
    <row r="49" spans="2:3" s="98" customFormat="1" ht="12.75">
      <c r="B49" s="105">
        <f>B47-B32</f>
        <v>0</v>
      </c>
      <c r="C49" s="105">
        <f>C47-C32</f>
        <v>0</v>
      </c>
    </row>
    <row r="51" ht="12.75">
      <c r="A51" s="4" t="s">
        <v>170</v>
      </c>
    </row>
    <row r="52" ht="12.75">
      <c r="A52" s="4" t="s">
        <v>239</v>
      </c>
    </row>
    <row r="54" spans="2:3" ht="12.75">
      <c r="B54" s="184"/>
      <c r="C54" s="184"/>
    </row>
    <row r="55" spans="2:3" ht="12.75">
      <c r="B55" s="192"/>
      <c r="C55" s="192"/>
    </row>
  </sheetData>
  <printOptions/>
  <pageMargins left="0.75" right="0.75" top="1" bottom="1" header="0.5" footer="0.5"/>
  <pageSetup horizontalDpi="300" verticalDpi="300" orientation="portrait" scale="97" r:id="rId1"/>
</worksheet>
</file>

<file path=xl/worksheets/sheet4.xml><?xml version="1.0" encoding="utf-8"?>
<worksheet xmlns="http://schemas.openxmlformats.org/spreadsheetml/2006/main" xmlns:r="http://schemas.openxmlformats.org/officeDocument/2006/relationships">
  <dimension ref="A1:AG49"/>
  <sheetViews>
    <sheetView showGridLines="0" zoomScale="80" zoomScaleNormal="80" workbookViewId="0" topLeftCell="A16">
      <selection activeCell="A20" sqref="A20"/>
    </sheetView>
  </sheetViews>
  <sheetFormatPr defaultColWidth="9.140625" defaultRowHeight="12.75"/>
  <cols>
    <col min="1" max="1" width="38.421875" style="0" customWidth="1"/>
    <col min="2" max="2" width="14.7109375" style="0" customWidth="1"/>
    <col min="3" max="3" width="1.7109375" style="0" customWidth="1"/>
    <col min="4" max="4" width="14.7109375" style="35" customWidth="1"/>
    <col min="5" max="5" width="1.7109375" style="35" customWidth="1"/>
    <col min="6" max="6" width="14.7109375" style="35" customWidth="1"/>
    <col min="7" max="7" width="1.7109375" style="35" customWidth="1"/>
    <col min="8" max="8" width="14.7109375" style="35" customWidth="1"/>
    <col min="9" max="9" width="1.7109375" style="35" customWidth="1"/>
    <col min="10" max="10" width="14.7109375" style="35" customWidth="1"/>
    <col min="11" max="11" width="1.7109375" style="35" customWidth="1"/>
    <col min="12" max="12" width="14.7109375" style="35" customWidth="1"/>
  </cols>
  <sheetData>
    <row r="1" ht="12.75">
      <c r="A1" s="3" t="s">
        <v>0</v>
      </c>
    </row>
    <row r="2" ht="12.75">
      <c r="A2" s="4" t="s">
        <v>1</v>
      </c>
    </row>
    <row r="4" ht="12.75">
      <c r="A4" s="3" t="s">
        <v>54</v>
      </c>
    </row>
    <row r="5" ht="12.75">
      <c r="A5" s="3" t="s">
        <v>257</v>
      </c>
    </row>
    <row r="7" spans="1:12" ht="12.75">
      <c r="A7" s="83"/>
      <c r="B7" s="5" t="s">
        <v>55</v>
      </c>
      <c r="C7" s="5"/>
      <c r="D7" s="41"/>
      <c r="E7" s="41"/>
      <c r="F7" s="41"/>
      <c r="G7" s="41"/>
      <c r="H7" s="41" t="s">
        <v>63</v>
      </c>
      <c r="I7" s="41"/>
      <c r="J7" s="41"/>
      <c r="K7" s="41"/>
      <c r="L7" s="41"/>
    </row>
    <row r="8" spans="2:12" ht="12.75">
      <c r="B8" s="28" t="s">
        <v>56</v>
      </c>
      <c r="C8" s="5"/>
      <c r="D8" s="210" t="s">
        <v>62</v>
      </c>
      <c r="E8" s="210"/>
      <c r="F8" s="210"/>
      <c r="G8" s="41"/>
      <c r="H8" s="42" t="s">
        <v>65</v>
      </c>
      <c r="I8" s="41"/>
      <c r="J8" s="41"/>
      <c r="K8" s="41"/>
      <c r="L8" s="41"/>
    </row>
    <row r="9" spans="2:12" ht="12.75">
      <c r="B9" s="5" t="s">
        <v>57</v>
      </c>
      <c r="C9" s="5"/>
      <c r="D9" s="41" t="s">
        <v>55</v>
      </c>
      <c r="E9" s="41"/>
      <c r="F9" s="41" t="s">
        <v>206</v>
      </c>
      <c r="G9" s="41"/>
      <c r="H9" s="41" t="s">
        <v>60</v>
      </c>
      <c r="I9" s="41"/>
      <c r="J9" s="41" t="s">
        <v>64</v>
      </c>
      <c r="K9" s="41"/>
      <c r="L9" s="41" t="s">
        <v>66</v>
      </c>
    </row>
    <row r="10" spans="2:12" ht="12.75">
      <c r="B10" s="5" t="s">
        <v>58</v>
      </c>
      <c r="C10" s="5"/>
      <c r="D10" s="41" t="s">
        <v>59</v>
      </c>
      <c r="E10" s="41"/>
      <c r="F10" s="41" t="s">
        <v>207</v>
      </c>
      <c r="G10" s="41"/>
      <c r="H10" s="41" t="s">
        <v>61</v>
      </c>
      <c r="I10" s="41"/>
      <c r="J10" s="41" t="s">
        <v>65</v>
      </c>
      <c r="K10" s="41"/>
      <c r="L10" s="41" t="s">
        <v>64</v>
      </c>
    </row>
    <row r="11" spans="2:12" ht="12.75">
      <c r="B11" s="5" t="s">
        <v>2</v>
      </c>
      <c r="C11" s="5"/>
      <c r="D11" s="41" t="s">
        <v>2</v>
      </c>
      <c r="E11" s="41"/>
      <c r="F11" s="41" t="s">
        <v>2</v>
      </c>
      <c r="G11" s="41"/>
      <c r="H11" s="41" t="s">
        <v>2</v>
      </c>
      <c r="I11" s="41"/>
      <c r="J11" s="41" t="s">
        <v>2</v>
      </c>
      <c r="K11" s="41"/>
      <c r="L11" s="41" t="s">
        <v>2</v>
      </c>
    </row>
    <row r="12" ht="12.75">
      <c r="D12" s="78"/>
    </row>
    <row r="13" spans="1:15" ht="12.75">
      <c r="A13" t="s">
        <v>236</v>
      </c>
      <c r="B13" s="163">
        <f>'BS'!C35</f>
        <v>9330000</v>
      </c>
      <c r="C13" s="163"/>
      <c r="D13" s="163">
        <f>'BS'!C36</f>
        <v>1860000</v>
      </c>
      <c r="E13" s="163"/>
      <c r="F13" s="163">
        <f>'BS'!C38</f>
        <v>-165482</v>
      </c>
      <c r="G13" s="163"/>
      <c r="H13" s="163">
        <f>'BS'!C37</f>
        <v>512745</v>
      </c>
      <c r="I13" s="163"/>
      <c r="J13" s="163">
        <f>SUM(D13:H13)</f>
        <v>2207263</v>
      </c>
      <c r="K13" s="163"/>
      <c r="L13" s="163">
        <f>+B13+J13</f>
        <v>11537263</v>
      </c>
      <c r="M13" s="163"/>
      <c r="N13" s="163"/>
      <c r="O13" s="163"/>
    </row>
    <row r="14" spans="2:15" ht="12.75">
      <c r="B14" s="163"/>
      <c r="C14" s="163"/>
      <c r="D14" s="163"/>
      <c r="E14" s="163"/>
      <c r="F14" s="163"/>
      <c r="G14" s="163"/>
      <c r="H14" s="163"/>
      <c r="I14" s="163"/>
      <c r="J14" s="163"/>
      <c r="K14" s="163"/>
      <c r="L14" s="163"/>
      <c r="M14" s="163"/>
      <c r="N14" s="163"/>
      <c r="O14" s="163"/>
    </row>
    <row r="15" spans="1:15" ht="12.75">
      <c r="A15" s="175" t="s">
        <v>212</v>
      </c>
      <c r="B15" s="163">
        <v>0</v>
      </c>
      <c r="C15" s="163"/>
      <c r="D15" s="163">
        <v>0</v>
      </c>
      <c r="E15" s="163"/>
      <c r="F15" s="163">
        <v>0</v>
      </c>
      <c r="G15" s="163"/>
      <c r="H15" s="163">
        <f>'P&amp;L'!F27</f>
        <v>-821190</v>
      </c>
      <c r="I15" s="163"/>
      <c r="J15" s="163">
        <f>SUM(D15:H15)</f>
        <v>-821190</v>
      </c>
      <c r="K15" s="163"/>
      <c r="L15" s="163">
        <f>+B15+J15</f>
        <v>-821190</v>
      </c>
      <c r="M15" s="163"/>
      <c r="N15" s="163"/>
      <c r="O15" s="163"/>
    </row>
    <row r="16" spans="2:15" ht="12.75">
      <c r="B16" s="163"/>
      <c r="C16" s="163"/>
      <c r="D16" s="163"/>
      <c r="E16" s="163"/>
      <c r="F16" s="163"/>
      <c r="G16" s="163"/>
      <c r="H16" s="163"/>
      <c r="I16" s="163"/>
      <c r="J16" s="163"/>
      <c r="K16" s="163"/>
      <c r="L16" s="163"/>
      <c r="M16" s="163"/>
      <c r="N16" s="163"/>
      <c r="O16" s="163"/>
    </row>
    <row r="17" spans="1:15" ht="12.75">
      <c r="A17" s="82" t="s">
        <v>209</v>
      </c>
      <c r="B17" s="163">
        <v>0</v>
      </c>
      <c r="C17" s="163"/>
      <c r="D17" s="163">
        <v>0</v>
      </c>
      <c r="E17" s="136"/>
      <c r="F17" s="136">
        <f>-'BS'!C38+'BS'!B38</f>
        <v>168530</v>
      </c>
      <c r="G17" s="136"/>
      <c r="H17" s="163">
        <v>0</v>
      </c>
      <c r="I17" s="136"/>
      <c r="J17" s="164">
        <f>SUM(D17:H17)</f>
        <v>168530</v>
      </c>
      <c r="K17" s="164"/>
      <c r="L17" s="164">
        <f>+B17+J17</f>
        <v>168530</v>
      </c>
      <c r="M17" s="163"/>
      <c r="N17" s="163"/>
      <c r="O17" s="163"/>
    </row>
    <row r="18" spans="1:15" ht="12.75">
      <c r="A18" s="82" t="s">
        <v>208</v>
      </c>
      <c r="B18" s="163"/>
      <c r="C18" s="163"/>
      <c r="D18" s="163"/>
      <c r="E18" s="136"/>
      <c r="F18" s="136"/>
      <c r="G18" s="136"/>
      <c r="H18" s="163"/>
      <c r="I18" s="136"/>
      <c r="J18" s="164"/>
      <c r="K18" s="164"/>
      <c r="L18" s="164"/>
      <c r="M18" s="163"/>
      <c r="N18" s="163"/>
      <c r="O18" s="163"/>
    </row>
    <row r="19" spans="2:15" ht="12.75">
      <c r="B19" s="163"/>
      <c r="C19" s="163"/>
      <c r="D19" s="163"/>
      <c r="E19" s="163"/>
      <c r="F19" s="163"/>
      <c r="G19" s="163"/>
      <c r="H19" s="163"/>
      <c r="I19" s="163"/>
      <c r="J19" s="163"/>
      <c r="K19" s="163"/>
      <c r="L19" s="163"/>
      <c r="M19" s="163"/>
      <c r="N19" s="163"/>
      <c r="O19" s="163"/>
    </row>
    <row r="20" spans="1:15" ht="13.5" thickBot="1">
      <c r="A20" t="s">
        <v>261</v>
      </c>
      <c r="B20" s="135">
        <f>SUM(B13:B17)</f>
        <v>9330000</v>
      </c>
      <c r="C20" s="165"/>
      <c r="D20" s="135">
        <f>SUM(D13:D17)</f>
        <v>1860000</v>
      </c>
      <c r="E20" s="163"/>
      <c r="F20" s="135">
        <f>SUM(F13:F17)</f>
        <v>3048</v>
      </c>
      <c r="G20" s="163"/>
      <c r="H20" s="135">
        <f>SUM(H12:H17)</f>
        <v>-308445</v>
      </c>
      <c r="I20" s="163"/>
      <c r="J20" s="135">
        <f>SUM(J13:J17)</f>
        <v>1554603</v>
      </c>
      <c r="K20" s="163"/>
      <c r="L20" s="135">
        <f>SUM(L13:L17)</f>
        <v>10884603</v>
      </c>
      <c r="M20" s="163"/>
      <c r="N20" s="163"/>
      <c r="O20" s="163"/>
    </row>
    <row r="21" spans="2:15" ht="13.5" thickTop="1">
      <c r="B21" s="163"/>
      <c r="C21" s="163"/>
      <c r="D21" s="163"/>
      <c r="E21" s="163"/>
      <c r="F21" s="163"/>
      <c r="G21" s="163"/>
      <c r="H21" s="163"/>
      <c r="I21" s="163"/>
      <c r="J21" s="163"/>
      <c r="K21" s="163"/>
      <c r="L21" s="163"/>
      <c r="M21" s="163"/>
      <c r="N21" s="163"/>
      <c r="O21" s="163"/>
    </row>
    <row r="22" spans="6:12" ht="12.75">
      <c r="F22" s="78">
        <f>F20-'BS'!B38</f>
        <v>0</v>
      </c>
      <c r="G22" s="78"/>
      <c r="H22" s="78">
        <f>H20-'BS'!B37</f>
        <v>0</v>
      </c>
      <c r="L22" s="185">
        <f>L20-'BS'!B39</f>
        <v>0</v>
      </c>
    </row>
    <row r="23" spans="1:3" ht="12.75">
      <c r="A23" t="s">
        <v>277</v>
      </c>
      <c r="B23" s="6"/>
      <c r="C23" s="6"/>
    </row>
    <row r="24" spans="2:3" ht="12.75">
      <c r="B24" s="6"/>
      <c r="C24" s="6"/>
    </row>
    <row r="25" spans="2:3" ht="12.75">
      <c r="B25" s="6"/>
      <c r="C25" s="6"/>
    </row>
    <row r="26" spans="2:3" ht="12.75">
      <c r="B26" s="6"/>
      <c r="C26" s="6"/>
    </row>
    <row r="27" spans="1:3" ht="12.75">
      <c r="A27" s="3" t="s">
        <v>0</v>
      </c>
      <c r="B27" s="6"/>
      <c r="C27" s="6"/>
    </row>
    <row r="28" spans="1:3" ht="12.75">
      <c r="A28" s="4" t="s">
        <v>1</v>
      </c>
      <c r="B28" s="6"/>
      <c r="C28" s="6"/>
    </row>
    <row r="29" spans="2:3" ht="12.75">
      <c r="B29" s="6"/>
      <c r="C29" s="6"/>
    </row>
    <row r="30" spans="1:3" ht="12.75">
      <c r="A30" s="3" t="s">
        <v>54</v>
      </c>
      <c r="B30" s="6"/>
      <c r="C30" s="6"/>
    </row>
    <row r="31" spans="1:3" ht="12.75">
      <c r="A31" s="3" t="s">
        <v>264</v>
      </c>
      <c r="B31" s="6"/>
      <c r="C31" s="6"/>
    </row>
    <row r="32" spans="2:3" ht="12.75">
      <c r="B32" s="6"/>
      <c r="C32" s="6"/>
    </row>
    <row r="33" spans="1:12" ht="12.75">
      <c r="A33" s="83"/>
      <c r="B33" s="5" t="s">
        <v>55</v>
      </c>
      <c r="C33" s="5"/>
      <c r="D33" s="41"/>
      <c r="E33" s="41"/>
      <c r="F33" s="41"/>
      <c r="G33" s="41"/>
      <c r="H33" s="41" t="s">
        <v>63</v>
      </c>
      <c r="I33" s="41"/>
      <c r="J33" s="41"/>
      <c r="K33" s="41"/>
      <c r="L33" s="41"/>
    </row>
    <row r="34" spans="2:12" ht="12.75">
      <c r="B34" s="28" t="s">
        <v>56</v>
      </c>
      <c r="C34" s="5"/>
      <c r="D34" s="210" t="s">
        <v>62</v>
      </c>
      <c r="E34" s="210"/>
      <c r="F34" s="210"/>
      <c r="G34" s="41"/>
      <c r="H34" s="42" t="s">
        <v>65</v>
      </c>
      <c r="I34" s="41"/>
      <c r="J34" s="41"/>
      <c r="K34" s="41"/>
      <c r="L34" s="41"/>
    </row>
    <row r="35" spans="2:12" ht="12.75">
      <c r="B35" s="5" t="s">
        <v>57</v>
      </c>
      <c r="C35" s="5"/>
      <c r="D35" s="41" t="s">
        <v>55</v>
      </c>
      <c r="E35" s="41"/>
      <c r="F35" s="41" t="s">
        <v>206</v>
      </c>
      <c r="G35" s="41"/>
      <c r="H35" s="41" t="s">
        <v>60</v>
      </c>
      <c r="I35" s="41"/>
      <c r="J35" s="41" t="s">
        <v>64</v>
      </c>
      <c r="K35" s="41"/>
      <c r="L35" s="41" t="s">
        <v>66</v>
      </c>
    </row>
    <row r="36" spans="2:12" ht="12.75">
      <c r="B36" s="5" t="s">
        <v>58</v>
      </c>
      <c r="C36" s="5"/>
      <c r="D36" s="41" t="s">
        <v>59</v>
      </c>
      <c r="E36" s="41"/>
      <c r="F36" s="41" t="s">
        <v>207</v>
      </c>
      <c r="G36" s="41"/>
      <c r="H36" s="41" t="s">
        <v>61</v>
      </c>
      <c r="I36" s="41"/>
      <c r="J36" s="41" t="s">
        <v>65</v>
      </c>
      <c r="K36" s="41"/>
      <c r="L36" s="41" t="s">
        <v>64</v>
      </c>
    </row>
    <row r="37" spans="2:12" ht="12.75">
      <c r="B37" s="5" t="s">
        <v>2</v>
      </c>
      <c r="C37" s="5"/>
      <c r="D37" s="41" t="s">
        <v>2</v>
      </c>
      <c r="E37" s="41"/>
      <c r="F37" s="41" t="s">
        <v>2</v>
      </c>
      <c r="G37" s="41"/>
      <c r="H37" s="41" t="s">
        <v>2</v>
      </c>
      <c r="I37" s="41"/>
      <c r="J37" s="41" t="s">
        <v>2</v>
      </c>
      <c r="K37" s="41"/>
      <c r="L37" s="41" t="s">
        <v>2</v>
      </c>
    </row>
    <row r="38" spans="2:33" ht="12.75">
      <c r="B38" s="163"/>
      <c r="C38" s="163"/>
      <c r="D38" s="163"/>
      <c r="E38" s="163"/>
      <c r="F38" s="163"/>
      <c r="G38" s="163"/>
      <c r="H38" s="163"/>
      <c r="I38" s="163"/>
      <c r="J38" s="163"/>
      <c r="K38" s="163"/>
      <c r="L38" s="163"/>
      <c r="M38" s="163"/>
      <c r="N38" s="163"/>
      <c r="O38" s="163"/>
      <c r="P38" s="163"/>
      <c r="Q38" s="163"/>
      <c r="R38" s="163"/>
      <c r="S38" s="163"/>
      <c r="T38" s="163"/>
      <c r="U38" s="163"/>
      <c r="V38" s="163"/>
      <c r="W38" s="163"/>
      <c r="X38" s="163"/>
      <c r="Y38" s="163"/>
      <c r="Z38" s="163"/>
      <c r="AA38" s="163"/>
      <c r="AB38" s="163"/>
      <c r="AC38" s="163"/>
      <c r="AD38" s="163"/>
      <c r="AE38" s="163"/>
      <c r="AF38" s="163"/>
      <c r="AG38" s="163"/>
    </row>
    <row r="39" spans="1:33" ht="12.75">
      <c r="A39" t="s">
        <v>222</v>
      </c>
      <c r="B39" s="163">
        <v>9330000</v>
      </c>
      <c r="C39" s="163"/>
      <c r="D39" s="163">
        <v>1860000</v>
      </c>
      <c r="E39" s="163"/>
      <c r="F39" s="163">
        <v>-157608</v>
      </c>
      <c r="G39" s="163"/>
      <c r="H39" s="163">
        <v>1982182</v>
      </c>
      <c r="I39" s="163"/>
      <c r="J39" s="163">
        <f>SUM(D39:H39)</f>
        <v>3684574</v>
      </c>
      <c r="K39" s="163"/>
      <c r="L39" s="163">
        <f>+B39+J39</f>
        <v>13014574</v>
      </c>
      <c r="M39" s="163"/>
      <c r="N39" s="163"/>
      <c r="O39" s="163"/>
      <c r="P39" s="163"/>
      <c r="Q39" s="163"/>
      <c r="R39" s="163"/>
      <c r="S39" s="163"/>
      <c r="T39" s="163"/>
      <c r="U39" s="163"/>
      <c r="V39" s="163"/>
      <c r="W39" s="163"/>
      <c r="X39" s="163"/>
      <c r="Y39" s="163"/>
      <c r="Z39" s="163"/>
      <c r="AA39" s="163"/>
      <c r="AB39" s="163"/>
      <c r="AC39" s="163"/>
      <c r="AD39" s="163"/>
      <c r="AE39" s="163"/>
      <c r="AF39" s="163"/>
      <c r="AG39" s="163"/>
    </row>
    <row r="40" spans="2:33" ht="12.75">
      <c r="B40" s="163"/>
      <c r="C40" s="163"/>
      <c r="D40" s="163"/>
      <c r="E40" s="163"/>
      <c r="F40" s="163"/>
      <c r="G40" s="163"/>
      <c r="H40" s="163"/>
      <c r="I40" s="163"/>
      <c r="J40" s="163"/>
      <c r="K40" s="163"/>
      <c r="L40" s="163"/>
      <c r="M40" s="163"/>
      <c r="N40" s="163"/>
      <c r="O40" s="163"/>
      <c r="P40" s="163"/>
      <c r="Q40" s="163"/>
      <c r="R40" s="163"/>
      <c r="S40" s="163"/>
      <c r="T40" s="163"/>
      <c r="U40" s="163"/>
      <c r="V40" s="163"/>
      <c r="W40" s="163"/>
      <c r="X40" s="163"/>
      <c r="Y40" s="163"/>
      <c r="Z40" s="163"/>
      <c r="AA40" s="163"/>
      <c r="AB40" s="163"/>
      <c r="AC40" s="163"/>
      <c r="AD40" s="163"/>
      <c r="AE40" s="163"/>
      <c r="AF40" s="163"/>
      <c r="AG40" s="163"/>
    </row>
    <row r="41" spans="1:33" ht="12.75">
      <c r="A41" s="175" t="s">
        <v>212</v>
      </c>
      <c r="B41" s="163">
        <v>0</v>
      </c>
      <c r="C41" s="163"/>
      <c r="D41" s="163">
        <v>0</v>
      </c>
      <c r="E41" s="163"/>
      <c r="F41" s="163">
        <v>0</v>
      </c>
      <c r="G41" s="163"/>
      <c r="H41" s="163">
        <f>'P&amp;L'!H27</f>
        <v>-738253</v>
      </c>
      <c r="I41" s="163"/>
      <c r="J41" s="163">
        <f>SUM(D41:H41)</f>
        <v>-738253</v>
      </c>
      <c r="K41" s="163"/>
      <c r="L41" s="163">
        <f>+B41+J41</f>
        <v>-738253</v>
      </c>
      <c r="M41" s="163"/>
      <c r="N41" s="163"/>
      <c r="O41" s="163"/>
      <c r="P41" s="163"/>
      <c r="Q41" s="163"/>
      <c r="R41" s="163"/>
      <c r="S41" s="163"/>
      <c r="T41" s="163"/>
      <c r="U41" s="163"/>
      <c r="V41" s="163"/>
      <c r="W41" s="163"/>
      <c r="X41" s="163"/>
      <c r="Y41" s="163"/>
      <c r="Z41" s="163"/>
      <c r="AA41" s="163"/>
      <c r="AB41" s="163"/>
      <c r="AC41" s="163"/>
      <c r="AD41" s="163"/>
      <c r="AE41" s="163"/>
      <c r="AF41" s="163"/>
      <c r="AG41" s="163"/>
    </row>
    <row r="42" spans="2:33" ht="12.75">
      <c r="B42" s="163"/>
      <c r="C42" s="163"/>
      <c r="D42" s="163"/>
      <c r="E42" s="163"/>
      <c r="F42" s="163"/>
      <c r="G42" s="163"/>
      <c r="H42" s="163"/>
      <c r="I42" s="163"/>
      <c r="J42" s="163"/>
      <c r="K42" s="163"/>
      <c r="L42" s="163"/>
      <c r="M42" s="163"/>
      <c r="N42" s="163"/>
      <c r="O42" s="163"/>
      <c r="P42" s="163"/>
      <c r="Q42" s="163"/>
      <c r="R42" s="163"/>
      <c r="S42" s="163"/>
      <c r="T42" s="163"/>
      <c r="U42" s="163"/>
      <c r="V42" s="163"/>
      <c r="W42" s="163"/>
      <c r="X42" s="163"/>
      <c r="Y42" s="163"/>
      <c r="Z42" s="163"/>
      <c r="AA42" s="163"/>
      <c r="AB42" s="163"/>
      <c r="AC42" s="163"/>
      <c r="AD42" s="163"/>
      <c r="AE42" s="163"/>
      <c r="AF42" s="163"/>
      <c r="AG42" s="163"/>
    </row>
    <row r="43" spans="1:33" ht="12.75">
      <c r="A43" s="82" t="s">
        <v>209</v>
      </c>
      <c r="B43" s="163">
        <v>0</v>
      </c>
      <c r="C43" s="163"/>
      <c r="D43" s="163">
        <v>0</v>
      </c>
      <c r="E43" s="163"/>
      <c r="F43" s="163">
        <v>49897</v>
      </c>
      <c r="G43" s="163"/>
      <c r="H43" s="163">
        <v>0</v>
      </c>
      <c r="I43" s="163"/>
      <c r="J43" s="163">
        <f>SUM(D43:H43)</f>
        <v>49897</v>
      </c>
      <c r="K43" s="163"/>
      <c r="L43" s="163">
        <f>B43+J43</f>
        <v>49897</v>
      </c>
      <c r="M43" s="163"/>
      <c r="N43" s="163"/>
      <c r="O43" s="163"/>
      <c r="P43" s="163"/>
      <c r="Q43" s="163"/>
      <c r="R43" s="163"/>
      <c r="S43" s="163"/>
      <c r="T43" s="163"/>
      <c r="U43" s="163"/>
      <c r="V43" s="163"/>
      <c r="W43" s="163"/>
      <c r="X43" s="163"/>
      <c r="Y43" s="163"/>
      <c r="Z43" s="163"/>
      <c r="AA43" s="163"/>
      <c r="AB43" s="163"/>
      <c r="AC43" s="163"/>
      <c r="AD43" s="163"/>
      <c r="AE43" s="163"/>
      <c r="AF43" s="163"/>
      <c r="AG43" s="163"/>
    </row>
    <row r="44" spans="1:33" ht="12.75">
      <c r="A44" s="82" t="s">
        <v>208</v>
      </c>
      <c r="B44" s="163"/>
      <c r="C44" s="163"/>
      <c r="D44" s="163"/>
      <c r="E44" s="163"/>
      <c r="F44" s="163"/>
      <c r="G44" s="163"/>
      <c r="H44" s="163"/>
      <c r="I44" s="163"/>
      <c r="J44" s="163"/>
      <c r="K44" s="163"/>
      <c r="L44" s="163"/>
      <c r="M44" s="163"/>
      <c r="N44" s="163"/>
      <c r="O44" s="163"/>
      <c r="P44" s="163"/>
      <c r="Q44" s="163"/>
      <c r="R44" s="163"/>
      <c r="S44" s="163"/>
      <c r="T44" s="163"/>
      <c r="U44" s="163"/>
      <c r="V44" s="163"/>
      <c r="W44" s="163"/>
      <c r="X44" s="163"/>
      <c r="Y44" s="163"/>
      <c r="Z44" s="163"/>
      <c r="AA44" s="163"/>
      <c r="AB44" s="163"/>
      <c r="AC44" s="163"/>
      <c r="AD44" s="163"/>
      <c r="AE44" s="163"/>
      <c r="AF44" s="163"/>
      <c r="AG44" s="163"/>
    </row>
    <row r="45" spans="2:33" ht="12.75">
      <c r="B45" s="163"/>
      <c r="C45" s="163"/>
      <c r="D45" s="163"/>
      <c r="E45" s="163"/>
      <c r="F45" s="163"/>
      <c r="G45" s="163"/>
      <c r="H45" s="163"/>
      <c r="I45" s="163"/>
      <c r="J45" s="163"/>
      <c r="K45" s="163"/>
      <c r="L45" s="163"/>
      <c r="M45" s="163"/>
      <c r="N45" s="163"/>
      <c r="O45" s="163"/>
      <c r="P45" s="163"/>
      <c r="Q45" s="163"/>
      <c r="R45" s="163"/>
      <c r="S45" s="163"/>
      <c r="T45" s="163"/>
      <c r="U45" s="163"/>
      <c r="V45" s="163"/>
      <c r="W45" s="163"/>
      <c r="X45" s="163"/>
      <c r="Y45" s="163"/>
      <c r="Z45" s="163"/>
      <c r="AA45" s="163"/>
      <c r="AB45" s="163"/>
      <c r="AC45" s="163"/>
      <c r="AD45" s="163"/>
      <c r="AE45" s="163"/>
      <c r="AF45" s="163"/>
      <c r="AG45" s="163"/>
    </row>
    <row r="46" spans="1:33" ht="13.5" thickBot="1">
      <c r="A46" t="s">
        <v>263</v>
      </c>
      <c r="B46" s="135">
        <f>SUM(B39:B43)</f>
        <v>9330000</v>
      </c>
      <c r="C46" s="165"/>
      <c r="D46" s="135">
        <f>SUM(D39:D43)</f>
        <v>1860000</v>
      </c>
      <c r="E46" s="163"/>
      <c r="F46" s="135">
        <f>SUM(F39:F43)</f>
        <v>-107711</v>
      </c>
      <c r="G46" s="163"/>
      <c r="H46" s="135">
        <f>SUM(H39:H43)</f>
        <v>1243929</v>
      </c>
      <c r="I46" s="163"/>
      <c r="J46" s="135">
        <f>SUM(J39:J43)</f>
        <v>2996218</v>
      </c>
      <c r="K46" s="163"/>
      <c r="L46" s="135">
        <f>SUM(L39:L43)</f>
        <v>12326218</v>
      </c>
      <c r="M46" s="163"/>
      <c r="N46" s="163"/>
      <c r="O46" s="163"/>
      <c r="P46" s="163"/>
      <c r="Q46" s="163"/>
      <c r="R46" s="163"/>
      <c r="S46" s="163"/>
      <c r="T46" s="163"/>
      <c r="U46" s="163"/>
      <c r="V46" s="163"/>
      <c r="W46" s="163"/>
      <c r="X46" s="163"/>
      <c r="Y46" s="163"/>
      <c r="Z46" s="163"/>
      <c r="AA46" s="163"/>
      <c r="AB46" s="163"/>
      <c r="AC46" s="163"/>
      <c r="AD46" s="163"/>
      <c r="AE46" s="163"/>
      <c r="AF46" s="163"/>
      <c r="AG46" s="163"/>
    </row>
    <row r="47" spans="2:33" ht="13.5" thickTop="1">
      <c r="B47" s="163"/>
      <c r="C47" s="163"/>
      <c r="D47" s="163"/>
      <c r="E47" s="163"/>
      <c r="F47" s="163"/>
      <c r="G47" s="163"/>
      <c r="H47" s="163"/>
      <c r="I47" s="163"/>
      <c r="J47" s="163"/>
      <c r="K47" s="163"/>
      <c r="L47" s="163"/>
      <c r="M47" s="163"/>
      <c r="N47" s="163"/>
      <c r="O47" s="163"/>
      <c r="P47" s="163"/>
      <c r="Q47" s="163"/>
      <c r="R47" s="163"/>
      <c r="S47" s="163"/>
      <c r="T47" s="163"/>
      <c r="U47" s="163"/>
      <c r="V47" s="163"/>
      <c r="W47" s="163"/>
      <c r="X47" s="163"/>
      <c r="Y47" s="163"/>
      <c r="Z47" s="163"/>
      <c r="AA47" s="163"/>
      <c r="AB47" s="163"/>
      <c r="AC47" s="163"/>
      <c r="AD47" s="163"/>
      <c r="AE47" s="163"/>
      <c r="AF47" s="163"/>
      <c r="AG47" s="163"/>
    </row>
    <row r="48" spans="1:33" ht="12.75">
      <c r="A48" t="s">
        <v>278</v>
      </c>
      <c r="B48" s="163"/>
      <c r="C48" s="163"/>
      <c r="D48" s="163"/>
      <c r="E48" s="163"/>
      <c r="F48" s="163"/>
      <c r="G48" s="163"/>
      <c r="H48" s="163"/>
      <c r="I48" s="163"/>
      <c r="J48" s="163"/>
      <c r="K48" s="163"/>
      <c r="L48" s="163"/>
      <c r="M48" s="163"/>
      <c r="N48" s="163"/>
      <c r="O48" s="163"/>
      <c r="P48" s="163"/>
      <c r="Q48" s="163"/>
      <c r="R48" s="163"/>
      <c r="S48" s="163"/>
      <c r="T48" s="163"/>
      <c r="U48" s="163"/>
      <c r="V48" s="163"/>
      <c r="W48" s="163"/>
      <c r="X48" s="163"/>
      <c r="Y48" s="163"/>
      <c r="Z48" s="163"/>
      <c r="AA48" s="163"/>
      <c r="AB48" s="163"/>
      <c r="AC48" s="163"/>
      <c r="AD48" s="163"/>
      <c r="AE48" s="163"/>
      <c r="AF48" s="163"/>
      <c r="AG48" s="163"/>
    </row>
    <row r="49" spans="2:33" ht="12.75">
      <c r="B49" s="163"/>
      <c r="C49" s="163"/>
      <c r="D49" s="163"/>
      <c r="E49" s="163"/>
      <c r="F49" s="163"/>
      <c r="G49" s="163"/>
      <c r="H49" s="163"/>
      <c r="I49" s="163"/>
      <c r="J49" s="163"/>
      <c r="K49" s="163"/>
      <c r="L49" s="163"/>
      <c r="M49" s="163"/>
      <c r="N49" s="163"/>
      <c r="O49" s="163"/>
      <c r="P49" s="163"/>
      <c r="Q49" s="163"/>
      <c r="R49" s="163"/>
      <c r="S49" s="163"/>
      <c r="T49" s="163"/>
      <c r="U49" s="163"/>
      <c r="V49" s="163"/>
      <c r="W49" s="163"/>
      <c r="X49" s="163"/>
      <c r="Y49" s="163"/>
      <c r="Z49" s="163"/>
      <c r="AA49" s="163"/>
      <c r="AB49" s="163"/>
      <c r="AC49" s="163"/>
      <c r="AD49" s="163"/>
      <c r="AE49" s="163"/>
      <c r="AF49" s="163"/>
      <c r="AG49" s="163"/>
    </row>
  </sheetData>
  <mergeCells count="2">
    <mergeCell ref="D8:F8"/>
    <mergeCell ref="D34:F34"/>
  </mergeCells>
  <printOptions/>
  <pageMargins left="0.7480314960629921" right="0.7480314960629921" top="0.4330708661417323" bottom="0.2362204724409449" header="0.5118110236220472" footer="0.5118110236220472"/>
  <pageSetup horizontalDpi="600" verticalDpi="600" orientation="landscape" scale="85" r:id="rId1"/>
</worksheet>
</file>

<file path=xl/worksheets/sheet5.xml><?xml version="1.0" encoding="utf-8"?>
<worksheet xmlns="http://schemas.openxmlformats.org/spreadsheetml/2006/main" xmlns:r="http://schemas.openxmlformats.org/officeDocument/2006/relationships">
  <dimension ref="A1:G69"/>
  <sheetViews>
    <sheetView showGridLines="0" zoomScale="80" zoomScaleNormal="80" workbookViewId="0" topLeftCell="A29">
      <selection activeCell="D46" sqref="D46"/>
    </sheetView>
  </sheetViews>
  <sheetFormatPr defaultColWidth="9.140625" defaultRowHeight="12.75"/>
  <cols>
    <col min="1" max="2" width="4.7109375" style="4" customWidth="1"/>
    <col min="3" max="3" width="51.8515625" style="4" customWidth="1"/>
    <col min="4" max="4" width="17.7109375" style="109" bestFit="1" customWidth="1"/>
    <col min="5" max="5" width="6.8515625" style="110" customWidth="1"/>
    <col min="6" max="6" width="16.8515625" style="88" customWidth="1"/>
    <col min="7" max="7" width="9.57421875" style="4" bestFit="1" customWidth="1"/>
    <col min="8" max="16384" width="8.8515625" style="4" customWidth="1"/>
  </cols>
  <sheetData>
    <row r="1" ht="12.75">
      <c r="A1" s="3" t="s">
        <v>0</v>
      </c>
    </row>
    <row r="2" ht="12.75">
      <c r="A2" s="4" t="s">
        <v>1</v>
      </c>
    </row>
    <row r="4" ht="15">
      <c r="A4" s="108" t="s">
        <v>171</v>
      </c>
    </row>
    <row r="5" ht="15">
      <c r="A5" s="108" t="s">
        <v>260</v>
      </c>
    </row>
    <row r="6" spans="4:6" ht="15">
      <c r="D6" s="111" t="s">
        <v>265</v>
      </c>
      <c r="F6" s="108" t="str">
        <f>D6</f>
        <v>9 months ended</v>
      </c>
    </row>
    <row r="7" spans="4:6" ht="15">
      <c r="D7" s="112" t="s">
        <v>256</v>
      </c>
      <c r="F7" s="111" t="s">
        <v>255</v>
      </c>
    </row>
    <row r="8" spans="4:6" ht="15">
      <c r="D8" s="113" t="s">
        <v>2</v>
      </c>
      <c r="F8" s="113" t="s">
        <v>2</v>
      </c>
    </row>
    <row r="9" ht="12.75">
      <c r="A9" s="3" t="s">
        <v>67</v>
      </c>
    </row>
    <row r="10" spans="4:5" ht="12.75">
      <c r="D10" s="88"/>
      <c r="E10" s="159"/>
    </row>
    <row r="11" spans="2:6" ht="12.75">
      <c r="B11" s="4" t="s">
        <v>193</v>
      </c>
      <c r="D11" s="88">
        <f>'P&amp;L'!F21</f>
        <v>-791906</v>
      </c>
      <c r="E11" s="159"/>
      <c r="F11" s="88">
        <f>'P&amp;L'!H21</f>
        <v>-742412</v>
      </c>
    </row>
    <row r="12" spans="2:5" ht="12.75">
      <c r="B12" s="4" t="s">
        <v>68</v>
      </c>
      <c r="D12" s="88"/>
      <c r="E12" s="159"/>
    </row>
    <row r="13" spans="3:6" ht="12.75">
      <c r="C13" s="4" t="s">
        <v>244</v>
      </c>
      <c r="D13" s="88">
        <v>100000</v>
      </c>
      <c r="E13" s="159"/>
      <c r="F13" s="88">
        <v>0</v>
      </c>
    </row>
    <row r="14" spans="3:6" ht="12.75">
      <c r="C14" s="4" t="s">
        <v>69</v>
      </c>
      <c r="D14" s="88">
        <v>547768</v>
      </c>
      <c r="E14" s="159"/>
      <c r="F14" s="88">
        <v>573611</v>
      </c>
    </row>
    <row r="15" spans="3:6" ht="12.75">
      <c r="C15" s="4" t="s">
        <v>70</v>
      </c>
      <c r="D15" s="88">
        <v>1713704</v>
      </c>
      <c r="E15" s="159"/>
      <c r="F15" s="88">
        <v>1265264</v>
      </c>
    </row>
    <row r="16" spans="3:6" ht="12.75">
      <c r="C16" s="4" t="s">
        <v>232</v>
      </c>
      <c r="D16" s="88">
        <v>48434</v>
      </c>
      <c r="E16" s="159"/>
      <c r="F16" s="88">
        <v>0</v>
      </c>
    </row>
    <row r="17" spans="3:6" ht="12.75">
      <c r="C17" s="4" t="s">
        <v>227</v>
      </c>
      <c r="D17" s="88">
        <v>-233074</v>
      </c>
      <c r="E17" s="159"/>
      <c r="F17" s="88">
        <v>-97099</v>
      </c>
    </row>
    <row r="18" spans="3:6" ht="12.75">
      <c r="C18" s="4" t="s">
        <v>4</v>
      </c>
      <c r="D18" s="88">
        <v>843581</v>
      </c>
      <c r="E18" s="159"/>
      <c r="F18" s="88">
        <v>843581</v>
      </c>
    </row>
    <row r="19" spans="3:6" ht="12.75">
      <c r="C19" s="4" t="s">
        <v>271</v>
      </c>
      <c r="D19" s="88">
        <v>-6058</v>
      </c>
      <c r="E19" s="159"/>
      <c r="F19" s="88">
        <v>0</v>
      </c>
    </row>
    <row r="20" spans="3:6" ht="12.75">
      <c r="C20" s="4" t="s">
        <v>71</v>
      </c>
      <c r="D20" s="88">
        <v>-10725</v>
      </c>
      <c r="E20" s="159"/>
      <c r="F20" s="88">
        <v>-26076</v>
      </c>
    </row>
    <row r="21" spans="3:6" ht="12.75">
      <c r="C21" s="4" t="s">
        <v>72</v>
      </c>
      <c r="D21" s="114">
        <v>284352</v>
      </c>
      <c r="E21" s="159"/>
      <c r="F21" s="114">
        <v>171893</v>
      </c>
    </row>
    <row r="22" spans="2:6" ht="12.75">
      <c r="B22" s="4" t="s">
        <v>73</v>
      </c>
      <c r="D22" s="88">
        <f>SUM(D11:D21)</f>
        <v>2496076</v>
      </c>
      <c r="E22" s="159"/>
      <c r="F22" s="88">
        <f>SUM(F11:F21)</f>
        <v>1988762</v>
      </c>
    </row>
    <row r="23" spans="3:6" ht="12.75">
      <c r="C23" s="4" t="s">
        <v>201</v>
      </c>
      <c r="D23" s="88">
        <v>-1773144</v>
      </c>
      <c r="E23" s="159"/>
      <c r="F23" s="88">
        <v>-108723</v>
      </c>
    </row>
    <row r="24" spans="3:6" ht="12.75">
      <c r="C24" s="4" t="s">
        <v>202</v>
      </c>
      <c r="D24" s="114">
        <v>632624</v>
      </c>
      <c r="E24" s="159"/>
      <c r="F24" s="114">
        <v>377654</v>
      </c>
    </row>
    <row r="25" spans="2:6" ht="12.75">
      <c r="B25" s="4" t="s">
        <v>74</v>
      </c>
      <c r="D25" s="88">
        <f>SUM(D22:D24)</f>
        <v>1355556</v>
      </c>
      <c r="E25" s="159"/>
      <c r="F25" s="88">
        <f>SUM(F22:F24)</f>
        <v>2257693</v>
      </c>
    </row>
    <row r="26" spans="2:6" ht="12.75">
      <c r="B26" s="4" t="s">
        <v>75</v>
      </c>
      <c r="D26" s="88">
        <v>-284352</v>
      </c>
      <c r="E26" s="159"/>
      <c r="F26" s="88">
        <v>-171893</v>
      </c>
    </row>
    <row r="27" spans="2:6" ht="12.75">
      <c r="B27" s="4" t="s">
        <v>76</v>
      </c>
      <c r="D27" s="88">
        <v>-75521</v>
      </c>
      <c r="E27" s="159"/>
      <c r="F27" s="88">
        <v>-131718</v>
      </c>
    </row>
    <row r="28" spans="2:6" ht="12.75">
      <c r="B28" s="4" t="s">
        <v>77</v>
      </c>
      <c r="D28" s="158">
        <f>SUM(D25:D27)</f>
        <v>995683</v>
      </c>
      <c r="E28" s="159"/>
      <c r="F28" s="158">
        <f>SUM(F25:F27)</f>
        <v>1954082</v>
      </c>
    </row>
    <row r="29" spans="4:5" ht="12.75">
      <c r="D29" s="88"/>
      <c r="E29" s="159"/>
    </row>
    <row r="30" spans="4:5" ht="12.75">
      <c r="D30" s="88"/>
      <c r="E30" s="159"/>
    </row>
    <row r="31" spans="1:5" ht="12.75">
      <c r="A31" s="3" t="s">
        <v>78</v>
      </c>
      <c r="D31" s="88"/>
      <c r="E31" s="159"/>
    </row>
    <row r="32" spans="1:6" ht="12.75">
      <c r="A32" s="3"/>
      <c r="B32" s="4" t="s">
        <v>228</v>
      </c>
      <c r="D32" s="88">
        <v>406300</v>
      </c>
      <c r="E32" s="159"/>
      <c r="F32" s="88">
        <v>483032</v>
      </c>
    </row>
    <row r="33" spans="2:6" ht="12.75">
      <c r="B33" s="4" t="s">
        <v>79</v>
      </c>
      <c r="D33" s="88">
        <v>-1597825</v>
      </c>
      <c r="E33" s="159"/>
      <c r="F33" s="88">
        <v>-3243929</v>
      </c>
    </row>
    <row r="34" spans="2:6" ht="12.75">
      <c r="B34" s="4" t="s">
        <v>80</v>
      </c>
      <c r="D34" s="88">
        <v>10725</v>
      </c>
      <c r="E34" s="159"/>
      <c r="F34" s="88">
        <v>26076</v>
      </c>
    </row>
    <row r="35" spans="2:5" ht="12.75" hidden="1">
      <c r="B35" s="4" t="s">
        <v>233</v>
      </c>
      <c r="D35" s="88"/>
      <c r="E35" s="159"/>
    </row>
    <row r="36" spans="2:6" ht="12.75">
      <c r="B36" s="4" t="s">
        <v>81</v>
      </c>
      <c r="D36" s="88">
        <v>-149543</v>
      </c>
      <c r="E36" s="159"/>
      <c r="F36" s="88">
        <v>-151116</v>
      </c>
    </row>
    <row r="37" spans="4:5" ht="12.75">
      <c r="D37" s="88"/>
      <c r="E37" s="159"/>
    </row>
    <row r="38" spans="2:6" ht="12.75">
      <c r="B38" s="4" t="s">
        <v>82</v>
      </c>
      <c r="D38" s="158">
        <f>SUM(D32:D37)</f>
        <v>-1330343</v>
      </c>
      <c r="E38" s="159"/>
      <c r="F38" s="158">
        <f>SUM(F32:F37)</f>
        <v>-2885937</v>
      </c>
    </row>
    <row r="39" spans="4:5" ht="12.75">
      <c r="D39" s="88"/>
      <c r="E39" s="159"/>
    </row>
    <row r="40" spans="1:5" ht="12.75">
      <c r="A40" s="3" t="s">
        <v>83</v>
      </c>
      <c r="D40" s="88"/>
      <c r="E40" s="159"/>
    </row>
    <row r="41" spans="1:5" ht="12.75">
      <c r="A41" s="3"/>
      <c r="D41" s="88"/>
      <c r="E41" s="159"/>
    </row>
    <row r="42" spans="1:6" ht="12.75">
      <c r="A42" s="3"/>
      <c r="B42" s="4" t="s">
        <v>230</v>
      </c>
      <c r="D42" s="88">
        <v>121426</v>
      </c>
      <c r="E42" s="159"/>
      <c r="F42" s="88">
        <v>438885</v>
      </c>
    </row>
    <row r="43" spans="1:6" ht="12.75">
      <c r="A43" s="3"/>
      <c r="B43" s="4" t="s">
        <v>221</v>
      </c>
      <c r="D43" s="88">
        <v>-954241</v>
      </c>
      <c r="E43" s="159"/>
      <c r="F43" s="88">
        <v>-513246</v>
      </c>
    </row>
    <row r="44" spans="1:6" ht="12.75">
      <c r="A44" s="3"/>
      <c r="B44" s="4" t="s">
        <v>238</v>
      </c>
      <c r="D44" s="88">
        <v>86346</v>
      </c>
      <c r="E44" s="159"/>
      <c r="F44" s="88">
        <v>0</v>
      </c>
    </row>
    <row r="45" spans="2:6" ht="12.75">
      <c r="B45" s="4" t="s">
        <v>84</v>
      </c>
      <c r="D45" s="88">
        <v>-50395</v>
      </c>
      <c r="E45" s="159"/>
      <c r="F45" s="88">
        <v>-62525</v>
      </c>
    </row>
    <row r="46" spans="4:5" ht="12.75">
      <c r="D46" s="88"/>
      <c r="E46" s="159"/>
    </row>
    <row r="47" spans="2:6" ht="12.75">
      <c r="B47" s="4" t="s">
        <v>195</v>
      </c>
      <c r="D47" s="158">
        <f>SUM(D42:D46)</f>
        <v>-796864</v>
      </c>
      <c r="E47" s="159"/>
      <c r="F47" s="158">
        <f>SUM(F42:F46)</f>
        <v>-136886</v>
      </c>
    </row>
    <row r="48" spans="4:5" ht="12.75">
      <c r="D48" s="88"/>
      <c r="E48" s="159"/>
    </row>
    <row r="49" spans="4:5" ht="12.75">
      <c r="D49" s="88"/>
      <c r="E49" s="159"/>
    </row>
    <row r="50" spans="1:6" ht="12.75">
      <c r="A50" s="3" t="s">
        <v>205</v>
      </c>
      <c r="D50" s="88">
        <f>D28+D38+D47</f>
        <v>-1131524</v>
      </c>
      <c r="E50" s="88"/>
      <c r="F50" s="88">
        <f>F28+F38+F47</f>
        <v>-1068741</v>
      </c>
    </row>
    <row r="51" spans="1:5" ht="12.75">
      <c r="A51" s="3"/>
      <c r="D51" s="88"/>
      <c r="E51" s="88"/>
    </row>
    <row r="52" spans="1:7" ht="12.75">
      <c r="A52" s="3" t="s">
        <v>190</v>
      </c>
      <c r="D52" s="88">
        <v>123540</v>
      </c>
      <c r="E52" s="159"/>
      <c r="F52" s="88">
        <v>131006</v>
      </c>
      <c r="G52" s="188"/>
    </row>
    <row r="53" spans="1:5" ht="12.75">
      <c r="A53" s="3"/>
      <c r="D53" s="88"/>
      <c r="E53" s="159"/>
    </row>
    <row r="54" spans="1:6" ht="12.75">
      <c r="A54" s="3" t="s">
        <v>196</v>
      </c>
      <c r="D54" s="88">
        <v>579380</v>
      </c>
      <c r="E54" s="159"/>
      <c r="F54" s="88">
        <v>366673</v>
      </c>
    </row>
    <row r="55" spans="4:5" ht="12.75">
      <c r="D55" s="88"/>
      <c r="E55" s="159"/>
    </row>
    <row r="56" spans="1:6" ht="13.5" thickBot="1">
      <c r="A56" s="3" t="s">
        <v>229</v>
      </c>
      <c r="D56" s="161">
        <f>SUM(D50:D54)</f>
        <v>-428604</v>
      </c>
      <c r="E56" s="162"/>
      <c r="F56" s="161">
        <f>SUM(F50:F54)</f>
        <v>-571062</v>
      </c>
    </row>
    <row r="57" spans="4:5" ht="13.5" thickTop="1">
      <c r="D57" s="88"/>
      <c r="E57" s="159"/>
    </row>
    <row r="59" ht="12.75">
      <c r="A59" s="4" t="s">
        <v>85</v>
      </c>
    </row>
    <row r="60" ht="12.75">
      <c r="A60" s="4" t="s">
        <v>239</v>
      </c>
    </row>
    <row r="62" spans="1:6" ht="15">
      <c r="A62" s="83" t="s">
        <v>215</v>
      </c>
      <c r="D62" s="197" t="s">
        <v>256</v>
      </c>
      <c r="F62" s="111" t="s">
        <v>255</v>
      </c>
    </row>
    <row r="63" spans="1:6" ht="12.75">
      <c r="A63" s="4" t="s">
        <v>216</v>
      </c>
      <c r="D63" s="181">
        <v>186211</v>
      </c>
      <c r="F63" s="88">
        <v>405961</v>
      </c>
    </row>
    <row r="64" spans="1:6" ht="12.75">
      <c r="A64" s="4" t="s">
        <v>217</v>
      </c>
      <c r="D64" s="182">
        <v>851515</v>
      </c>
      <c r="F64" s="114">
        <v>466396</v>
      </c>
    </row>
    <row r="65" spans="1:6" ht="12.75">
      <c r="A65" s="4" t="s">
        <v>218</v>
      </c>
      <c r="D65" s="181">
        <f>SUM(D63:D64)</f>
        <v>1037726</v>
      </c>
      <c r="E65" s="191">
        <f>D65-'BS'!B21</f>
        <v>0</v>
      </c>
      <c r="F65" s="88">
        <f>SUM(F63:F64)</f>
        <v>872357</v>
      </c>
    </row>
    <row r="66" spans="1:6" ht="12.75">
      <c r="A66" s="4" t="s">
        <v>219</v>
      </c>
      <c r="D66" s="181">
        <v>-1466330</v>
      </c>
      <c r="F66" s="88">
        <v>-1443419</v>
      </c>
    </row>
    <row r="67" spans="1:6" ht="13.5" thickBot="1">
      <c r="A67" s="4" t="s">
        <v>220</v>
      </c>
      <c r="D67" s="183">
        <f>SUM(D65:D66)</f>
        <v>-428604</v>
      </c>
      <c r="F67" s="160">
        <f>SUM(F65:F66)</f>
        <v>-571062</v>
      </c>
    </row>
    <row r="68" ht="13.5" thickTop="1"/>
    <row r="69" spans="4:6" ht="12.75">
      <c r="D69" s="88">
        <f>D56-D67</f>
        <v>0</v>
      </c>
      <c r="E69" s="180"/>
      <c r="F69" s="88">
        <f>F56-F67</f>
        <v>0</v>
      </c>
    </row>
  </sheetData>
  <printOptions/>
  <pageMargins left="0.748031496062992" right="0.748031496062992" top="0.287401575" bottom="0.196850393700787" header="0.511811023622047" footer="0.511811023622047"/>
  <pageSetup horizontalDpi="600" verticalDpi="600" orientation="portrait" scale="85" r:id="rId1"/>
</worksheet>
</file>

<file path=xl/worksheets/sheet6.xml><?xml version="1.0" encoding="utf-8"?>
<worksheet xmlns="http://schemas.openxmlformats.org/spreadsheetml/2006/main" xmlns:r="http://schemas.openxmlformats.org/officeDocument/2006/relationships">
  <dimension ref="A1:G92"/>
  <sheetViews>
    <sheetView showGridLines="0" zoomScale="90" zoomScaleNormal="90" workbookViewId="0" topLeftCell="B74">
      <selection activeCell="C35" sqref="C35"/>
    </sheetView>
  </sheetViews>
  <sheetFormatPr defaultColWidth="9.140625" defaultRowHeight="12.75"/>
  <cols>
    <col min="1" max="1" width="3.7109375" style="0" customWidth="1"/>
    <col min="2" max="2" width="45.57421875" style="0" customWidth="1"/>
    <col min="3" max="6" width="17.7109375" style="0" customWidth="1"/>
  </cols>
  <sheetData>
    <row r="1" ht="12.75">
      <c r="A1" s="3" t="s">
        <v>0</v>
      </c>
    </row>
    <row r="2" spans="1:5" ht="12.75">
      <c r="A2" s="36" t="s">
        <v>1</v>
      </c>
      <c r="B2" s="37"/>
      <c r="C2" s="37"/>
      <c r="D2" s="37"/>
      <c r="E2" s="37"/>
    </row>
    <row r="4" ht="12.75">
      <c r="A4" s="3" t="s">
        <v>266</v>
      </c>
    </row>
    <row r="6" ht="12.75">
      <c r="A6" s="3" t="s">
        <v>214</v>
      </c>
    </row>
    <row r="8" spans="1:2" ht="12.75">
      <c r="A8" s="5">
        <v>1</v>
      </c>
      <c r="B8" s="3" t="s">
        <v>86</v>
      </c>
    </row>
    <row r="9" spans="2:5" ht="25.5" customHeight="1">
      <c r="B9" s="215" t="s">
        <v>274</v>
      </c>
      <c r="C9" s="215"/>
      <c r="D9" s="215"/>
      <c r="E9" s="215"/>
    </row>
    <row r="10" spans="2:5" ht="12.75" customHeight="1">
      <c r="B10" s="22"/>
      <c r="C10" s="22"/>
      <c r="D10" s="22"/>
      <c r="E10" s="22"/>
    </row>
    <row r="11" spans="2:5" ht="12.75" customHeight="1">
      <c r="B11" s="218" t="s">
        <v>245</v>
      </c>
      <c r="C11" s="218"/>
      <c r="D11" s="218"/>
      <c r="E11" s="218"/>
    </row>
    <row r="12" spans="2:5" ht="12.75" customHeight="1">
      <c r="B12" s="22"/>
      <c r="C12" s="22"/>
      <c r="D12" s="22"/>
      <c r="E12" s="22"/>
    </row>
    <row r="13" spans="1:5" ht="25.5" customHeight="1">
      <c r="A13" s="29">
        <v>2</v>
      </c>
      <c r="B13" s="216" t="s">
        <v>173</v>
      </c>
      <c r="C13" s="217"/>
      <c r="D13" s="217"/>
      <c r="E13" s="217"/>
    </row>
    <row r="14" spans="2:5" ht="76.5" customHeight="1">
      <c r="B14" s="218" t="s">
        <v>275</v>
      </c>
      <c r="C14" s="218"/>
      <c r="D14" s="218"/>
      <c r="E14" s="218"/>
    </row>
    <row r="16" spans="2:5" ht="12.75">
      <c r="B16" s="219" t="s">
        <v>197</v>
      </c>
      <c r="C16" s="219"/>
      <c r="D16" s="219"/>
      <c r="E16" s="219"/>
    </row>
    <row r="18" spans="3:4" ht="12.75">
      <c r="C18" s="198" t="s">
        <v>267</v>
      </c>
      <c r="D18" s="176" t="s">
        <v>243</v>
      </c>
    </row>
    <row r="19" spans="3:4" ht="12.75">
      <c r="C19" s="33" t="s">
        <v>87</v>
      </c>
      <c r="D19" s="33" t="s">
        <v>88</v>
      </c>
    </row>
    <row r="20" spans="3:4" ht="12.75">
      <c r="C20" s="91" t="s">
        <v>2</v>
      </c>
      <c r="D20" s="91" t="s">
        <v>2</v>
      </c>
    </row>
    <row r="21" spans="2:4" ht="13.5" thickBot="1">
      <c r="B21" t="s">
        <v>3</v>
      </c>
      <c r="C21" s="139">
        <f>'P&amp;L'!B12</f>
        <v>3066092</v>
      </c>
      <c r="D21" s="139">
        <v>3143998</v>
      </c>
    </row>
    <row r="22" spans="3:4" ht="13.5" thickTop="1">
      <c r="C22" s="35"/>
      <c r="D22" s="35"/>
    </row>
    <row r="23" spans="2:4" ht="13.5" thickBot="1">
      <c r="B23" s="4" t="s">
        <v>204</v>
      </c>
      <c r="C23" s="139">
        <f>'P&amp;L'!B21</f>
        <v>-321122</v>
      </c>
      <c r="D23" s="139">
        <v>-136927</v>
      </c>
    </row>
    <row r="24" ht="13.5" thickTop="1"/>
    <row r="25" spans="1:2" ht="12.75">
      <c r="A25" s="5">
        <v>3</v>
      </c>
      <c r="B25" s="3" t="s">
        <v>89</v>
      </c>
    </row>
    <row r="26" spans="2:5" ht="38.25" customHeight="1">
      <c r="B26" s="220" t="s">
        <v>240</v>
      </c>
      <c r="C26" s="220"/>
      <c r="D26" s="220"/>
      <c r="E26" s="220"/>
    </row>
    <row r="27" spans="2:5" ht="12.75" customHeight="1">
      <c r="B27" s="190"/>
      <c r="C27" s="190"/>
      <c r="D27" s="190"/>
      <c r="E27" s="190"/>
    </row>
    <row r="28" spans="1:2" ht="12.75">
      <c r="A28" s="5">
        <v>4</v>
      </c>
      <c r="B28" s="3" t="s">
        <v>90</v>
      </c>
    </row>
    <row r="29" ht="12.75">
      <c r="B29" t="s">
        <v>91</v>
      </c>
    </row>
    <row r="31" spans="1:3" ht="12.75">
      <c r="A31" s="5">
        <v>5</v>
      </c>
      <c r="B31" s="3" t="s">
        <v>92</v>
      </c>
      <c r="C31" s="30"/>
    </row>
    <row r="32" spans="3:4" ht="12.75">
      <c r="C32" s="31" t="s">
        <v>87</v>
      </c>
      <c r="D32" s="31" t="s">
        <v>93</v>
      </c>
    </row>
    <row r="33" spans="3:4" ht="12.75">
      <c r="C33" s="179" t="s">
        <v>256</v>
      </c>
      <c r="D33" s="33" t="s">
        <v>268</v>
      </c>
    </row>
    <row r="34" spans="3:4" ht="12.75">
      <c r="C34" s="2" t="s">
        <v>2</v>
      </c>
      <c r="D34" s="2" t="s">
        <v>2</v>
      </c>
    </row>
    <row r="35" spans="2:4" ht="12.75">
      <c r="B35" t="s">
        <v>94</v>
      </c>
      <c r="C35" s="140">
        <v>11856</v>
      </c>
      <c r="D35" s="140">
        <v>32116</v>
      </c>
    </row>
    <row r="36" spans="2:4" ht="12.75">
      <c r="B36" t="s">
        <v>95</v>
      </c>
      <c r="C36" s="140">
        <v>0</v>
      </c>
      <c r="D36" s="195">
        <v>0</v>
      </c>
    </row>
    <row r="37" spans="2:4" ht="12.75">
      <c r="B37" s="4" t="s">
        <v>96</v>
      </c>
      <c r="C37" s="140">
        <v>0</v>
      </c>
      <c r="D37" s="140">
        <v>0</v>
      </c>
    </row>
    <row r="38" spans="3:5" ht="13.5" thickBot="1">
      <c r="C38" s="32">
        <f>SUM(C35:C37)</f>
        <v>11856</v>
      </c>
      <c r="D38" s="32">
        <f>SUM(D35:D37)</f>
        <v>32116</v>
      </c>
      <c r="E38" s="84">
        <f>D38+'P&amp;L'!F23</f>
        <v>0</v>
      </c>
    </row>
    <row r="39" spans="3:5" ht="13.5" thickTop="1">
      <c r="C39" s="76"/>
      <c r="D39" s="76"/>
      <c r="E39" s="84"/>
    </row>
    <row r="40" spans="2:5" ht="12.75" hidden="1">
      <c r="B40" t="s">
        <v>141</v>
      </c>
      <c r="C40" s="76"/>
      <c r="D40" s="76"/>
      <c r="E40" s="84"/>
    </row>
    <row r="41" spans="3:5" ht="12.75" hidden="1">
      <c r="C41" s="89" t="s">
        <v>117</v>
      </c>
      <c r="D41" s="89" t="s">
        <v>118</v>
      </c>
      <c r="E41" s="90" t="s">
        <v>64</v>
      </c>
    </row>
    <row r="42" spans="3:5" ht="12.75" hidden="1">
      <c r="C42" s="89" t="s">
        <v>2</v>
      </c>
      <c r="D42" s="89" t="s">
        <v>2</v>
      </c>
      <c r="E42" s="89" t="s">
        <v>2</v>
      </c>
    </row>
    <row r="43" spans="2:6" ht="13.5" hidden="1" thickBot="1">
      <c r="B43" t="s">
        <v>142</v>
      </c>
      <c r="C43" s="145">
        <v>0</v>
      </c>
      <c r="D43" s="145">
        <v>0</v>
      </c>
      <c r="E43" s="145">
        <f>SUM(C43:D43)</f>
        <v>0</v>
      </c>
      <c r="F43" s="84">
        <f>D37-E43</f>
        <v>0</v>
      </c>
    </row>
    <row r="44" ht="12.75" hidden="1">
      <c r="C44" s="140"/>
    </row>
    <row r="45" spans="2:5" ht="38.25" customHeight="1">
      <c r="B45" s="214" t="s">
        <v>276</v>
      </c>
      <c r="C45" s="214"/>
      <c r="D45" s="214"/>
      <c r="E45" s="214"/>
    </row>
    <row r="47" spans="1:2" ht="12.75">
      <c r="A47" s="5">
        <v>6</v>
      </c>
      <c r="B47" s="3" t="s">
        <v>97</v>
      </c>
    </row>
    <row r="48" spans="2:5" ht="25.5" customHeight="1">
      <c r="B48" s="215" t="s">
        <v>223</v>
      </c>
      <c r="C48" s="215"/>
      <c r="D48" s="215"/>
      <c r="E48" s="215"/>
    </row>
    <row r="49" spans="2:5" ht="12.75" customHeight="1">
      <c r="B49" s="22"/>
      <c r="C49" s="22"/>
      <c r="D49" s="22"/>
      <c r="E49" s="22"/>
    </row>
    <row r="50" spans="1:5" ht="12.75">
      <c r="A50" s="5">
        <v>7</v>
      </c>
      <c r="B50" s="211" t="s">
        <v>98</v>
      </c>
      <c r="C50" s="213"/>
      <c r="D50" s="213"/>
      <c r="E50" s="213"/>
    </row>
    <row r="51" spans="2:5" ht="12.75" customHeight="1">
      <c r="B51" s="215" t="s">
        <v>131</v>
      </c>
      <c r="C51" s="215"/>
      <c r="D51" s="215"/>
      <c r="E51" s="215"/>
    </row>
    <row r="53" spans="1:5" ht="12" customHeight="1">
      <c r="A53" s="5">
        <v>8</v>
      </c>
      <c r="B53" s="211" t="s">
        <v>99</v>
      </c>
      <c r="C53" s="213"/>
      <c r="D53" s="213"/>
      <c r="E53" s="213"/>
    </row>
    <row r="54" spans="2:5" ht="12.75" customHeight="1">
      <c r="B54" s="214" t="s">
        <v>210</v>
      </c>
      <c r="C54" s="214"/>
      <c r="D54" s="214"/>
      <c r="E54" s="214"/>
    </row>
    <row r="55" spans="2:5" ht="12.75" customHeight="1">
      <c r="B55" s="170"/>
      <c r="C55" s="170"/>
      <c r="D55" s="170"/>
      <c r="E55" s="170"/>
    </row>
    <row r="56" spans="2:5" ht="12.75" customHeight="1" hidden="1">
      <c r="B56" s="137"/>
      <c r="C56" s="137"/>
      <c r="D56" s="137"/>
      <c r="E56" s="137"/>
    </row>
    <row r="57" spans="1:5" ht="12.75">
      <c r="A57" s="5">
        <v>9</v>
      </c>
      <c r="B57" s="211" t="s">
        <v>100</v>
      </c>
      <c r="C57" s="211"/>
      <c r="D57" s="211"/>
      <c r="E57" s="211"/>
    </row>
    <row r="58" spans="2:5" ht="25.5" customHeight="1">
      <c r="B58" s="212" t="s">
        <v>269</v>
      </c>
      <c r="C58" s="212"/>
      <c r="D58" s="212"/>
      <c r="E58" s="212"/>
    </row>
    <row r="59" spans="2:5" ht="12.75" customHeight="1">
      <c r="B59" s="77"/>
      <c r="C59" s="80"/>
      <c r="D59" s="80" t="s">
        <v>134</v>
      </c>
      <c r="E59" s="80"/>
    </row>
    <row r="60" spans="2:5" ht="12.75" customHeight="1">
      <c r="B60" s="77"/>
      <c r="C60" s="80" t="s">
        <v>132</v>
      </c>
      <c r="D60" s="80" t="s">
        <v>135</v>
      </c>
      <c r="E60" s="80"/>
    </row>
    <row r="61" spans="2:5" ht="12.75" customHeight="1">
      <c r="B61" s="77"/>
      <c r="C61" s="80" t="s">
        <v>133</v>
      </c>
      <c r="D61" s="80" t="s">
        <v>133</v>
      </c>
      <c r="E61" s="80" t="s">
        <v>64</v>
      </c>
    </row>
    <row r="62" spans="2:5" ht="12.75" customHeight="1">
      <c r="B62" s="77"/>
      <c r="C62" s="81" t="s">
        <v>2</v>
      </c>
      <c r="D62" s="81" t="s">
        <v>2</v>
      </c>
      <c r="E62" s="81" t="s">
        <v>2</v>
      </c>
    </row>
    <row r="63" spans="2:5" ht="12.75" customHeight="1">
      <c r="B63" s="173" t="s">
        <v>181</v>
      </c>
      <c r="C63" s="172"/>
      <c r="D63" s="172"/>
      <c r="E63" s="172"/>
    </row>
    <row r="64" spans="2:5" ht="12.75" customHeight="1">
      <c r="B64" s="85" t="s">
        <v>140</v>
      </c>
      <c r="C64" s="141">
        <v>998859</v>
      </c>
      <c r="D64" s="2" t="s">
        <v>138</v>
      </c>
      <c r="E64" s="87">
        <f>SUM(C64:D64)</f>
        <v>998859</v>
      </c>
    </row>
    <row r="65" spans="2:5" ht="12.75" customHeight="1">
      <c r="B65" s="173" t="s">
        <v>180</v>
      </c>
      <c r="C65" s="141"/>
      <c r="D65" s="2"/>
      <c r="E65" s="87"/>
    </row>
    <row r="66" spans="2:5" s="4" customFormat="1" ht="12.75" customHeight="1">
      <c r="B66" s="85" t="s">
        <v>140</v>
      </c>
      <c r="C66" s="187">
        <v>467471</v>
      </c>
      <c r="D66" s="31"/>
      <c r="E66" s="188">
        <f>SUM(C66:D66)</f>
        <v>467471</v>
      </c>
    </row>
    <row r="67" spans="2:5" ht="12.75" customHeight="1">
      <c r="B67" s="22" t="s">
        <v>137</v>
      </c>
      <c r="C67" s="142">
        <v>39353</v>
      </c>
      <c r="D67" s="2" t="s">
        <v>138</v>
      </c>
      <c r="E67" s="84">
        <f>SUM(C67:D67)</f>
        <v>39353</v>
      </c>
    </row>
    <row r="68" spans="2:6" ht="12.75" customHeight="1">
      <c r="B68" s="22" t="s">
        <v>136</v>
      </c>
      <c r="C68" s="86">
        <v>56535</v>
      </c>
      <c r="D68" s="2" t="s">
        <v>138</v>
      </c>
      <c r="E68" s="84">
        <f>SUM(C68:D68)</f>
        <v>56535</v>
      </c>
      <c r="F68" s="84"/>
    </row>
    <row r="69" spans="2:5" ht="12.75" customHeight="1">
      <c r="B69" s="85" t="s">
        <v>248</v>
      </c>
      <c r="C69" s="141">
        <v>3146365</v>
      </c>
      <c r="D69" s="2"/>
      <c r="E69" s="87">
        <f>SUM(C69:D69)</f>
        <v>3146365</v>
      </c>
    </row>
    <row r="70" spans="2:5" ht="13.5" thickBot="1">
      <c r="B70" s="186"/>
      <c r="C70" s="32">
        <f>SUM(C64:C69)</f>
        <v>4708583</v>
      </c>
      <c r="D70" s="194" t="s">
        <v>138</v>
      </c>
      <c r="E70" s="32">
        <f>SUM(E63:E69)</f>
        <v>4708583</v>
      </c>
    </row>
    <row r="71" ht="13.5" thickTop="1">
      <c r="C71" s="79"/>
    </row>
    <row r="72" spans="1:5" ht="12.75">
      <c r="A72" s="5">
        <v>10</v>
      </c>
      <c r="B72" s="211" t="s">
        <v>101</v>
      </c>
      <c r="C72" s="211"/>
      <c r="D72" s="211"/>
      <c r="E72" s="211"/>
    </row>
    <row r="73" spans="2:5" ht="25.5" customHeight="1">
      <c r="B73" s="214" t="s">
        <v>186</v>
      </c>
      <c r="C73" s="214"/>
      <c r="D73" s="214"/>
      <c r="E73" s="214"/>
    </row>
    <row r="75" spans="1:5" ht="12.75">
      <c r="A75" s="5">
        <v>11</v>
      </c>
      <c r="B75" s="211" t="s">
        <v>203</v>
      </c>
      <c r="C75" s="211"/>
      <c r="D75" s="211"/>
      <c r="E75" s="211"/>
    </row>
    <row r="76" spans="1:5" ht="12.75">
      <c r="A76" s="5"/>
      <c r="B76" s="214" t="s">
        <v>198</v>
      </c>
      <c r="C76" s="214"/>
      <c r="D76" s="214"/>
      <c r="E76" s="214"/>
    </row>
    <row r="78" spans="1:5" ht="12.75">
      <c r="A78" s="5">
        <v>12</v>
      </c>
      <c r="B78" s="211" t="s">
        <v>103</v>
      </c>
      <c r="C78" s="211"/>
      <c r="D78" s="211"/>
      <c r="E78" s="211"/>
    </row>
    <row r="79" spans="2:5" ht="12.75">
      <c r="B79" s="213" t="s">
        <v>270</v>
      </c>
      <c r="C79" s="213"/>
      <c r="D79" s="213"/>
      <c r="E79" s="213"/>
    </row>
    <row r="81" spans="1:5" ht="12.75">
      <c r="A81" s="5">
        <v>13</v>
      </c>
      <c r="B81" s="211" t="s">
        <v>104</v>
      </c>
      <c r="C81" s="211"/>
      <c r="D81" s="211"/>
      <c r="E81" s="211"/>
    </row>
    <row r="82" spans="1:5" ht="25.5" customHeight="1">
      <c r="A82" s="5"/>
      <c r="B82" s="214" t="s">
        <v>213</v>
      </c>
      <c r="C82" s="214"/>
      <c r="D82" s="214"/>
      <c r="E82" s="214"/>
    </row>
    <row r="83" spans="1:6" ht="12.75" customHeight="1">
      <c r="A83" s="5"/>
      <c r="B83" s="171"/>
      <c r="C83" s="171"/>
      <c r="D83" s="2" t="s">
        <v>249</v>
      </c>
      <c r="F83" s="177" t="s">
        <v>249</v>
      </c>
    </row>
    <row r="84" spans="3:6" ht="12.75">
      <c r="C84" s="2" t="s">
        <v>252</v>
      </c>
      <c r="D84" s="2" t="s">
        <v>250</v>
      </c>
      <c r="E84" s="177" t="s">
        <v>252</v>
      </c>
      <c r="F84" s="2" t="s">
        <v>250</v>
      </c>
    </row>
    <row r="85" spans="3:6" ht="12.75">
      <c r="C85" s="2" t="s">
        <v>23</v>
      </c>
      <c r="D85" s="2" t="s">
        <v>23</v>
      </c>
      <c r="E85" s="2" t="s">
        <v>253</v>
      </c>
      <c r="F85" s="2" t="s">
        <v>251</v>
      </c>
    </row>
    <row r="86" spans="3:6" ht="12.75">
      <c r="C86" s="34" t="s">
        <v>256</v>
      </c>
      <c r="D86" s="34" t="s">
        <v>255</v>
      </c>
      <c r="E86" s="34" t="s">
        <v>268</v>
      </c>
      <c r="F86" s="34" t="s">
        <v>272</v>
      </c>
    </row>
    <row r="87" spans="3:6" ht="12.75">
      <c r="C87" s="2" t="s">
        <v>2</v>
      </c>
      <c r="D87" s="2" t="s">
        <v>2</v>
      </c>
      <c r="E87" s="2" t="s">
        <v>2</v>
      </c>
      <c r="F87" s="2" t="s">
        <v>2</v>
      </c>
    </row>
    <row r="88" spans="2:7" ht="12.75">
      <c r="B88" s="175" t="s">
        <v>234</v>
      </c>
      <c r="C88" s="140">
        <f>'P&amp;L'!B27</f>
        <v>-332128</v>
      </c>
      <c r="D88" s="163">
        <f>'P&amp;L'!D27</f>
        <v>-447288</v>
      </c>
      <c r="E88" s="140">
        <f>'P&amp;L'!F27</f>
        <v>-821190</v>
      </c>
      <c r="F88" s="163">
        <f>'P&amp;L'!H27</f>
        <v>-738253</v>
      </c>
      <c r="G88" s="82"/>
    </row>
    <row r="89" spans="2:6" ht="12.75">
      <c r="B89" s="4" t="s">
        <v>187</v>
      </c>
      <c r="C89" s="88">
        <v>93300000</v>
      </c>
      <c r="D89" s="163">
        <v>93300000</v>
      </c>
      <c r="E89" s="88">
        <v>93300000</v>
      </c>
      <c r="F89" s="163">
        <v>93300000</v>
      </c>
    </row>
    <row r="90" spans="2:6" ht="12.75">
      <c r="B90" s="4" t="s">
        <v>105</v>
      </c>
      <c r="C90" s="143">
        <f>C88/C89*100</f>
        <v>-0.35597856377277604</v>
      </c>
      <c r="D90" s="143">
        <f>D88/D89*100</f>
        <v>-0.4794083601286174</v>
      </c>
      <c r="E90" s="143">
        <f>E88/E89*100</f>
        <v>-0.8801607717041801</v>
      </c>
      <c r="F90" s="143">
        <f>F88/F89*100</f>
        <v>-0.7912679528403</v>
      </c>
    </row>
    <row r="91" spans="2:6" ht="12.75">
      <c r="B91" s="4" t="s">
        <v>106</v>
      </c>
      <c r="C91" s="144" t="s">
        <v>7</v>
      </c>
      <c r="D91" s="144" t="s">
        <v>7</v>
      </c>
      <c r="E91" s="144" t="s">
        <v>7</v>
      </c>
      <c r="F91" s="144" t="s">
        <v>7</v>
      </c>
    </row>
    <row r="92" spans="2:4" ht="12.75">
      <c r="B92" s="4"/>
      <c r="C92" s="140"/>
      <c r="D92" s="140"/>
    </row>
    <row r="93" ht="12.75" customHeight="1"/>
  </sheetData>
  <mergeCells count="22">
    <mergeCell ref="B82:E82"/>
    <mergeCell ref="B76:E76"/>
    <mergeCell ref="B26:E26"/>
    <mergeCell ref="B53:E53"/>
    <mergeCell ref="B45:E45"/>
    <mergeCell ref="B48:E48"/>
    <mergeCell ref="B50:E50"/>
    <mergeCell ref="B51:E51"/>
    <mergeCell ref="B54:E54"/>
    <mergeCell ref="B75:E75"/>
    <mergeCell ref="B9:E9"/>
    <mergeCell ref="B13:E13"/>
    <mergeCell ref="B14:E14"/>
    <mergeCell ref="B16:E16"/>
    <mergeCell ref="B11:E11"/>
    <mergeCell ref="B57:E57"/>
    <mergeCell ref="B58:E58"/>
    <mergeCell ref="B81:E81"/>
    <mergeCell ref="B78:E78"/>
    <mergeCell ref="B79:E79"/>
    <mergeCell ref="B72:E72"/>
    <mergeCell ref="B73:E73"/>
  </mergeCells>
  <printOptions/>
  <pageMargins left="0.7874015748031497" right="0.1968503937007874" top="0.7874015748031497" bottom="0.5905511811023623" header="0.5118110236220472" footer="0.1968503937007874"/>
  <pageSetup horizontalDpi="600" verticalDpi="600" orientation="portrait" scale="74" r:id="rId1"/>
  <rowBreaks count="1" manualBreakCount="1">
    <brk id="54" max="5" man="1"/>
  </rowBreaks>
</worksheet>
</file>

<file path=xl/worksheets/sheet7.xml><?xml version="1.0" encoding="utf-8"?>
<worksheet xmlns="http://schemas.openxmlformats.org/spreadsheetml/2006/main" xmlns:r="http://schemas.openxmlformats.org/officeDocument/2006/relationships">
  <dimension ref="A1:F53"/>
  <sheetViews>
    <sheetView showGridLines="0" zoomScale="90" zoomScaleNormal="90" workbookViewId="0" topLeftCell="A1">
      <selection activeCell="B10" sqref="B10"/>
    </sheetView>
  </sheetViews>
  <sheetFormatPr defaultColWidth="9.140625" defaultRowHeight="12.75"/>
  <cols>
    <col min="1" max="1" width="3.7109375" style="0" customWidth="1"/>
    <col min="2" max="2" width="35.7109375" style="0" customWidth="1"/>
    <col min="3" max="4" width="17.7109375" style="0" customWidth="1"/>
    <col min="5" max="5" width="19.421875" style="0" customWidth="1"/>
    <col min="6" max="6" width="12.28125" style="0" customWidth="1"/>
  </cols>
  <sheetData>
    <row r="1" ht="12.75">
      <c r="A1" s="3" t="s">
        <v>0</v>
      </c>
    </row>
    <row r="2" spans="1:5" ht="12.75">
      <c r="A2" s="36" t="s">
        <v>1</v>
      </c>
      <c r="B2" s="37"/>
      <c r="C2" s="37"/>
      <c r="D2" s="37"/>
      <c r="E2" s="37"/>
    </row>
    <row r="4" ht="12.75">
      <c r="A4" s="3" t="s">
        <v>266</v>
      </c>
    </row>
    <row r="6" ht="12.75">
      <c r="A6" s="3" t="s">
        <v>107</v>
      </c>
    </row>
    <row r="8" spans="1:2" ht="12.75">
      <c r="A8" s="5">
        <v>1</v>
      </c>
      <c r="B8" s="3" t="s">
        <v>172</v>
      </c>
    </row>
    <row r="9" spans="2:5" ht="51" customHeight="1">
      <c r="B9" s="212" t="s">
        <v>279</v>
      </c>
      <c r="C9" s="212"/>
      <c r="D9" s="212"/>
      <c r="E9" s="212"/>
    </row>
    <row r="11" spans="1:5" ht="12.75">
      <c r="A11" s="5">
        <v>2</v>
      </c>
      <c r="B11" s="211" t="s">
        <v>108</v>
      </c>
      <c r="C11" s="213"/>
      <c r="D11" s="213"/>
      <c r="E11" s="213"/>
    </row>
    <row r="12" spans="2:5" ht="12.75" customHeight="1">
      <c r="B12" s="212" t="s">
        <v>109</v>
      </c>
      <c r="C12" s="212"/>
      <c r="D12" s="212"/>
      <c r="E12" s="212"/>
    </row>
    <row r="14" spans="1:5" ht="12.75">
      <c r="A14" s="5">
        <v>3</v>
      </c>
      <c r="B14" s="211" t="s">
        <v>110</v>
      </c>
      <c r="C14" s="213"/>
      <c r="D14" s="213"/>
      <c r="E14" s="213"/>
    </row>
    <row r="15" spans="2:5" ht="12.75" customHeight="1">
      <c r="B15" s="212" t="s">
        <v>111</v>
      </c>
      <c r="C15" s="212"/>
      <c r="D15" s="212"/>
      <c r="E15" s="212"/>
    </row>
    <row r="17" spans="1:5" ht="12.75">
      <c r="A17" s="5">
        <v>4</v>
      </c>
      <c r="B17" s="211" t="s">
        <v>112</v>
      </c>
      <c r="C17" s="213"/>
      <c r="D17" s="213"/>
      <c r="E17" s="213"/>
    </row>
    <row r="18" spans="2:5" ht="25.5" customHeight="1">
      <c r="B18" s="212" t="s">
        <v>139</v>
      </c>
      <c r="C18" s="212"/>
      <c r="D18" s="212"/>
      <c r="E18" s="212"/>
    </row>
    <row r="20" spans="1:2" ht="12.75">
      <c r="A20" s="5">
        <v>5</v>
      </c>
      <c r="B20" s="3" t="s">
        <v>113</v>
      </c>
    </row>
    <row r="21" spans="2:5" ht="38.25" customHeight="1">
      <c r="B21" s="212" t="s">
        <v>129</v>
      </c>
      <c r="C21" s="212"/>
      <c r="D21" s="212"/>
      <c r="E21" s="212"/>
    </row>
    <row r="23" spans="1:5" ht="12.75">
      <c r="A23" s="5">
        <v>6</v>
      </c>
      <c r="B23" s="211" t="s">
        <v>114</v>
      </c>
      <c r="C23" s="213"/>
      <c r="D23" s="213"/>
      <c r="E23" s="213"/>
    </row>
    <row r="24" spans="2:5" ht="38.25" customHeight="1">
      <c r="B24" s="218" t="s">
        <v>273</v>
      </c>
      <c r="C24" s="218"/>
      <c r="D24" s="218"/>
      <c r="E24" s="218"/>
    </row>
    <row r="26" spans="1:5" ht="12.75">
      <c r="A26" s="5">
        <v>7</v>
      </c>
      <c r="B26" s="211" t="s">
        <v>115</v>
      </c>
      <c r="C26" s="213"/>
      <c r="D26" s="213"/>
      <c r="E26" s="213"/>
    </row>
    <row r="27" spans="2:5" ht="12.75" customHeight="1">
      <c r="B27" s="221" t="s">
        <v>185</v>
      </c>
      <c r="C27" s="221"/>
      <c r="D27" s="221"/>
      <c r="E27" s="221"/>
    </row>
    <row r="29" spans="1:5" ht="12.75">
      <c r="A29" s="5">
        <v>8</v>
      </c>
      <c r="B29" s="211" t="s">
        <v>116</v>
      </c>
      <c r="C29" s="221"/>
      <c r="D29" s="221"/>
      <c r="E29" s="221"/>
    </row>
    <row r="30" spans="2:5" ht="25.5" customHeight="1">
      <c r="B30" s="218" t="s">
        <v>235</v>
      </c>
      <c r="C30" s="218"/>
      <c r="D30" s="218"/>
      <c r="E30" s="218"/>
    </row>
    <row r="32" spans="2:5" ht="12.75">
      <c r="B32" s="23" t="s">
        <v>130</v>
      </c>
      <c r="C32" s="38" t="s">
        <v>117</v>
      </c>
      <c r="D32" s="38" t="s">
        <v>118</v>
      </c>
      <c r="E32" s="38" t="s">
        <v>119</v>
      </c>
    </row>
    <row r="33" spans="3:5" ht="12.75">
      <c r="C33" s="2" t="s">
        <v>2</v>
      </c>
      <c r="D33" s="2" t="s">
        <v>2</v>
      </c>
      <c r="E33" s="2" t="s">
        <v>2</v>
      </c>
    </row>
    <row r="34" spans="2:6" ht="13.5" thickBot="1">
      <c r="B34" t="s">
        <v>120</v>
      </c>
      <c r="C34" s="166">
        <v>7778530</v>
      </c>
      <c r="D34" s="166">
        <v>79366</v>
      </c>
      <c r="E34" s="166">
        <f>SUM(C34:D34)</f>
        <v>7857896</v>
      </c>
      <c r="F34" s="78">
        <f>E34-'P&amp;L'!F12</f>
        <v>0</v>
      </c>
    </row>
    <row r="35" spans="3:5" ht="13.5" thickTop="1">
      <c r="C35" s="163"/>
      <c r="D35" s="163"/>
      <c r="E35" s="163"/>
    </row>
    <row r="36" spans="2:6" ht="12.75">
      <c r="B36" t="s">
        <v>121</v>
      </c>
      <c r="C36" s="163">
        <v>131869</v>
      </c>
      <c r="D36" s="163">
        <v>-331151</v>
      </c>
      <c r="E36" s="163">
        <f>SUM(C36:D36)</f>
        <v>-199282</v>
      </c>
      <c r="F36" s="35"/>
    </row>
    <row r="37" spans="2:6" ht="12.75">
      <c r="B37" t="s">
        <v>122</v>
      </c>
      <c r="C37" s="163">
        <v>250957</v>
      </c>
      <c r="D37" s="163">
        <v>0</v>
      </c>
      <c r="E37" s="163">
        <f>SUM(C37:D37)</f>
        <v>250957</v>
      </c>
      <c r="F37" s="35"/>
    </row>
    <row r="38" spans="2:6" ht="12.75">
      <c r="B38" t="s">
        <v>123</v>
      </c>
      <c r="C38" s="167">
        <v>-843581</v>
      </c>
      <c r="D38" s="167">
        <v>0</v>
      </c>
      <c r="E38" s="167">
        <f>SUM(C38:D38)</f>
        <v>-843581</v>
      </c>
      <c r="F38" s="35"/>
    </row>
    <row r="39" spans="2:6" ht="12.75">
      <c r="B39" t="s">
        <v>177</v>
      </c>
      <c r="C39" s="164">
        <f>+C36+C37+C38</f>
        <v>-460755</v>
      </c>
      <c r="D39" s="164">
        <f>+D36+D37+D38</f>
        <v>-331151</v>
      </c>
      <c r="E39" s="163">
        <f>+E36+E37+E38</f>
        <v>-791906</v>
      </c>
      <c r="F39" s="163">
        <f>E39-'P&amp;L'!F21</f>
        <v>0</v>
      </c>
    </row>
    <row r="40" spans="2:6" ht="12.75">
      <c r="B40" t="s">
        <v>5</v>
      </c>
      <c r="C40" s="168">
        <v>-32116</v>
      </c>
      <c r="D40" s="168">
        <v>0</v>
      </c>
      <c r="E40" s="163">
        <f>SUM(C40:D40)</f>
        <v>-32116</v>
      </c>
      <c r="F40" s="163">
        <f>E40-'P&amp;L'!F23</f>
        <v>0</v>
      </c>
    </row>
    <row r="41" spans="2:6" ht="13.5" thickBot="1">
      <c r="B41" t="s">
        <v>182</v>
      </c>
      <c r="C41" s="169">
        <f>SUM(C39:C40)</f>
        <v>-492871</v>
      </c>
      <c r="D41" s="169">
        <f>+D39+D40</f>
        <v>-331151</v>
      </c>
      <c r="E41" s="135">
        <f>+E39+E40</f>
        <v>-824022</v>
      </c>
      <c r="F41" s="163">
        <f>E41-'P&amp;L'!F24</f>
        <v>0</v>
      </c>
    </row>
    <row r="42" spans="3:5" ht="13.5" thickTop="1">
      <c r="C42" s="75"/>
      <c r="D42" s="75"/>
      <c r="E42" s="6"/>
    </row>
    <row r="43" spans="1:5" ht="12.75">
      <c r="A43" s="5">
        <v>9</v>
      </c>
      <c r="B43" s="211" t="s">
        <v>124</v>
      </c>
      <c r="C43" s="213"/>
      <c r="D43" s="213"/>
      <c r="E43" s="213"/>
    </row>
    <row r="44" spans="2:5" ht="12.75">
      <c r="B44" s="212" t="s">
        <v>125</v>
      </c>
      <c r="C44" s="212"/>
      <c r="D44" s="212"/>
      <c r="E44" s="212"/>
    </row>
    <row r="46" spans="1:5" ht="12.75">
      <c r="A46" s="5">
        <v>10</v>
      </c>
      <c r="B46" s="211" t="s">
        <v>126</v>
      </c>
      <c r="C46" s="213"/>
      <c r="D46" s="213"/>
      <c r="E46" s="213"/>
    </row>
    <row r="47" spans="2:5" ht="25.5" customHeight="1">
      <c r="B47" s="212" t="s">
        <v>127</v>
      </c>
      <c r="C47" s="212"/>
      <c r="D47" s="212"/>
      <c r="E47" s="212"/>
    </row>
    <row r="49" spans="1:5" ht="12.75">
      <c r="A49" s="5">
        <v>11</v>
      </c>
      <c r="B49" s="211" t="s">
        <v>128</v>
      </c>
      <c r="C49" s="213"/>
      <c r="D49" s="213"/>
      <c r="E49" s="213"/>
    </row>
    <row r="50" spans="2:5" ht="12.75">
      <c r="B50" s="214" t="s">
        <v>211</v>
      </c>
      <c r="C50" s="214"/>
      <c r="D50" s="214"/>
      <c r="E50" s="214"/>
    </row>
    <row r="51" spans="2:5" ht="12.75" customHeight="1">
      <c r="B51" s="171"/>
      <c r="C51" s="171"/>
      <c r="D51" s="171"/>
      <c r="E51" s="171"/>
    </row>
    <row r="52" spans="1:5" ht="12.75" customHeight="1">
      <c r="A52" s="5">
        <v>12</v>
      </c>
      <c r="B52" s="211" t="s">
        <v>102</v>
      </c>
      <c r="C52" s="211"/>
      <c r="D52" s="211"/>
      <c r="E52" s="211"/>
    </row>
    <row r="53" spans="2:5" s="138" customFormat="1" ht="25.5" customHeight="1">
      <c r="B53" s="214" t="s">
        <v>178</v>
      </c>
      <c r="C53" s="214"/>
      <c r="D53" s="214"/>
      <c r="E53" s="214"/>
    </row>
  </sheetData>
  <mergeCells count="22">
    <mergeCell ref="B21:E21"/>
    <mergeCell ref="B23:E23"/>
    <mergeCell ref="B9:E9"/>
    <mergeCell ref="B12:E12"/>
    <mergeCell ref="B15:E15"/>
    <mergeCell ref="B18:E18"/>
    <mergeCell ref="B11:E11"/>
    <mergeCell ref="B14:E14"/>
    <mergeCell ref="B17:E17"/>
    <mergeCell ref="B24:E24"/>
    <mergeCell ref="B26:E26"/>
    <mergeCell ref="B27:E27"/>
    <mergeCell ref="B29:E29"/>
    <mergeCell ref="B30:E30"/>
    <mergeCell ref="B43:E43"/>
    <mergeCell ref="B44:E44"/>
    <mergeCell ref="B46:E46"/>
    <mergeCell ref="B53:E53"/>
    <mergeCell ref="B47:E47"/>
    <mergeCell ref="B49:E49"/>
    <mergeCell ref="B52:E52"/>
    <mergeCell ref="B50:E50"/>
  </mergeCells>
  <printOptions/>
  <pageMargins left="0.7874015748031497" right="0.1968503937007874" top="0.7874015748031497" bottom="0.5905511811023623" header="0.5118110236220472" footer="0.1968503937007874"/>
  <pageSetup horizontalDpi="600" verticalDpi="600" orientation="portrait" r:id="rId1"/>
  <rowBreaks count="1" manualBreakCount="1">
    <brk id="44"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Portrade dotcom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2006-05-25T08:52:45Z</cp:lastPrinted>
  <dcterms:created xsi:type="dcterms:W3CDTF">2003-04-15T06:53:55Z</dcterms:created>
  <dcterms:modified xsi:type="dcterms:W3CDTF">2006-05-25T08:54:04Z</dcterms:modified>
  <cp:category/>
  <cp:version/>
  <cp:contentType/>
  <cp:contentStatus/>
</cp:coreProperties>
</file>